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RUGBY\CRFU千葉県協会\★普及育成員会\2023\★SMBCカップ第20回全国小学生タグラグビー\201015鴨川\"/>
    </mc:Choice>
  </mc:AlternateContent>
  <xr:revisionPtr revIDLastSave="0" documentId="8_{6BAEE06F-17C1-4117-B707-4CBE2AE02E97}" xr6:coauthVersionLast="47" xr6:coauthVersionMax="47" xr10:uidLastSave="{00000000-0000-0000-0000-000000000000}"/>
  <bookViews>
    <workbookView xWindow="-120" yWindow="-120" windowWidth="19800" windowHeight="11760" tabRatio="500" xr2:uid="{00000000-000D-0000-FFFF-FFFF00000000}"/>
  </bookViews>
  <sheets>
    <sheet name="申込書" sheetId="1" r:id="rId1"/>
  </sheets>
  <definedNames>
    <definedName name="_xlnm.Print_Area" localSheetId="0">申込書!$A$1:$I$49</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14" i="1" l="1"/>
  <c r="T14" i="1" s="1"/>
  <c r="O15" i="1"/>
  <c r="F21" i="1" s="1"/>
  <c r="V14" i="1"/>
  <c r="K8" i="1"/>
  <c r="K9" i="1" s="1"/>
  <c r="K10" i="1" s="1"/>
  <c r="K11" i="1" s="1"/>
  <c r="K12" i="1" s="1"/>
  <c r="K13" i="1" s="1"/>
  <c r="K14" i="1" s="1"/>
  <c r="K15" i="1" s="1"/>
  <c r="K16" i="1" s="1"/>
  <c r="K17" i="1" s="1"/>
  <c r="K18" i="1" s="1"/>
  <c r="K19" i="1" s="1"/>
  <c r="K20" i="1" s="1"/>
  <c r="K21" i="1" s="1"/>
  <c r="K22" i="1" s="1"/>
  <c r="K23" i="1" s="1"/>
  <c r="K24" i="1" s="1"/>
  <c r="K25" i="1" s="1"/>
  <c r="K26" i="1" s="1"/>
  <c r="K27" i="1" s="1"/>
  <c r="K28" i="1" s="1"/>
  <c r="K29" i="1" s="1"/>
  <c r="K30" i="1" s="1"/>
  <c r="K31" i="1" s="1"/>
  <c r="K32" i="1" s="1"/>
  <c r="K33" i="1" s="1"/>
  <c r="K34" i="1" s="1"/>
  <c r="K35" i="1" s="1"/>
  <c r="K36" i="1" s="1"/>
  <c r="K37" i="1" s="1"/>
  <c r="K38" i="1" s="1"/>
  <c r="K39" i="1" s="1"/>
  <c r="K40" i="1" s="1"/>
  <c r="K41" i="1" s="1"/>
  <c r="K42" i="1" s="1"/>
  <c r="K43" i="1" s="1"/>
  <c r="K44" i="1" s="1"/>
  <c r="K45" i="1" s="1"/>
  <c r="O21" i="1"/>
  <c r="F44" i="1" s="1"/>
  <c r="O20" i="1"/>
  <c r="F41" i="1" s="1"/>
  <c r="O19" i="1"/>
  <c r="F36" i="1" s="1"/>
  <c r="O18" i="1"/>
  <c r="F32" i="1" s="1"/>
  <c r="O17" i="1"/>
  <c r="F28" i="1" s="1"/>
  <c r="O16" i="1"/>
  <c r="F25" i="1" s="1"/>
  <c r="V21" i="1"/>
  <c r="U21" i="1"/>
  <c r="R21" i="1"/>
  <c r="Q21" i="1"/>
  <c r="N21" i="1"/>
  <c r="M21" i="1"/>
  <c r="V20" i="1"/>
  <c r="N20" i="1"/>
  <c r="M20" i="1"/>
  <c r="V19" i="1"/>
  <c r="N19" i="1"/>
  <c r="M19" i="1"/>
  <c r="V18" i="1"/>
  <c r="N18" i="1"/>
  <c r="M18" i="1"/>
  <c r="V17" i="1"/>
  <c r="N17" i="1"/>
  <c r="M17" i="1"/>
  <c r="N16" i="1"/>
  <c r="M16" i="1"/>
  <c r="V15" i="1"/>
  <c r="N15" i="1"/>
  <c r="M15" i="1"/>
  <c r="N14" i="1"/>
  <c r="M14" i="1"/>
  <c r="N12" i="1"/>
  <c r="O12" i="1" s="1"/>
  <c r="P12" i="1" s="1"/>
  <c r="Q12" i="1" s="1"/>
  <c r="R12" i="1" s="1"/>
  <c r="S12" i="1" s="1"/>
  <c r="T12" i="1" s="1"/>
  <c r="U12" i="1" s="1"/>
  <c r="V12" i="1" s="1"/>
  <c r="F14" i="1" l="1"/>
  <c r="F17" i="1"/>
  <c r="U14" i="1"/>
  <c r="F15" i="1"/>
  <c r="T15" i="1"/>
  <c r="R18" i="1"/>
  <c r="R20" i="1"/>
  <c r="S20" i="1"/>
  <c r="I38" i="1"/>
  <c r="T20" i="1"/>
  <c r="Q20" i="1"/>
  <c r="U20" i="1"/>
  <c r="U16" i="1"/>
  <c r="Q16" i="1"/>
  <c r="F33" i="1"/>
  <c r="T16" i="1"/>
  <c r="S19" i="1"/>
  <c r="S14" i="1"/>
  <c r="T17" i="1"/>
  <c r="F42" i="1"/>
  <c r="F24" i="1"/>
  <c r="F39" i="1"/>
  <c r="I42" i="1"/>
  <c r="F37" i="1"/>
  <c r="F40" i="1"/>
  <c r="R16" i="1"/>
  <c r="I22" i="1"/>
  <c r="I26" i="1"/>
  <c r="S16" i="1"/>
  <c r="F23" i="1"/>
  <c r="S15" i="1"/>
  <c r="F18" i="1"/>
  <c r="S18" i="1"/>
  <c r="F30" i="1"/>
  <c r="F16" i="1"/>
  <c r="S17" i="1"/>
  <c r="F26" i="1"/>
  <c r="I30" i="1"/>
  <c r="Q14" i="1"/>
  <c r="T18" i="1"/>
  <c r="F22" i="1"/>
  <c r="F29" i="1"/>
  <c r="F31" i="1"/>
  <c r="F34" i="1"/>
  <c r="F38" i="1"/>
  <c r="F45" i="1"/>
  <c r="I14" i="1"/>
  <c r="R14" i="1"/>
  <c r="Q18" i="1"/>
  <c r="U18" i="1"/>
  <c r="R19" i="1"/>
  <c r="I34" i="1"/>
  <c r="I18" i="1"/>
  <c r="F20" i="1"/>
  <c r="Q15" i="1"/>
  <c r="U15" i="1"/>
  <c r="Q17" i="1"/>
  <c r="U17" i="1"/>
  <c r="T19" i="1"/>
  <c r="S21" i="1"/>
  <c r="F27" i="1"/>
  <c r="F35" i="1"/>
  <c r="F43" i="1"/>
  <c r="R15" i="1"/>
  <c r="R17" i="1"/>
  <c r="F19" i="1"/>
  <c r="Q19" i="1"/>
  <c r="U19" i="1"/>
  <c r="T21" i="1"/>
  <c r="P15" i="1" l="1"/>
  <c r="P20" i="1"/>
  <c r="P14" i="1"/>
  <c r="P17" i="1"/>
  <c r="P21" i="1"/>
  <c r="P18" i="1"/>
  <c r="P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3" authorId="0" shapeId="0" xr:uid="{00000000-0006-0000-0000-000001000000}">
      <text>
        <r>
          <rPr>
            <b/>
            <sz val="9"/>
            <color rgb="FF000000"/>
            <rFont val="ＭＳ Ｐゴシック"/>
            <family val="3"/>
            <charset val="128"/>
          </rPr>
          <t>カテゴリー　⇒　学年構成　の順に記入願います。</t>
        </r>
      </text>
    </comment>
  </commentList>
</comments>
</file>

<file path=xl/sharedStrings.xml><?xml version="1.0" encoding="utf-8"?>
<sst xmlns="http://schemas.openxmlformats.org/spreadsheetml/2006/main" count="86" uniqueCount="34">
  <si>
    <t>団体名</t>
  </si>
  <si>
    <t>４年生以上の部</t>
  </si>
  <si>
    <t>責任者氏名</t>
  </si>
  <si>
    <t>メール　　アドレス</t>
  </si>
  <si>
    <t>３年生以下の部</t>
  </si>
  <si>
    <t>連絡先
（TEL）</t>
  </si>
  <si>
    <t>大型バス利用予定台数
なし⇒0、利用予定台数</t>
  </si>
  <si>
    <t>台</t>
  </si>
  <si>
    <t>6年</t>
  </si>
  <si>
    <t>5年</t>
  </si>
  <si>
    <t>4年</t>
  </si>
  <si>
    <t>3年</t>
  </si>
  <si>
    <t>2年</t>
  </si>
  <si>
    <t>1年</t>
  </si>
  <si>
    <t>M</t>
  </si>
  <si>
    <t>ＮＯ</t>
  </si>
  <si>
    <t>参加チーム名
（選手の個人名ではなく、チーム名です。）</t>
  </si>
  <si>
    <t>参加
カテゴリー</t>
  </si>
  <si>
    <t>チーム学年構成</t>
  </si>
  <si>
    <t>人数</t>
  </si>
  <si>
    <t>チーム名</t>
  </si>
  <si>
    <t>フリガナ</t>
  </si>
  <si>
    <t>カテゴリー</t>
  </si>
  <si>
    <t>人数計</t>
  </si>
  <si>
    <t>ﾌﾘｶﾞﾅ：</t>
  </si>
  <si>
    <t>名</t>
  </si>
  <si>
    <t>1．</t>
  </si>
  <si>
    <t>2．</t>
  </si>
  <si>
    <t>低学年　参加申込書</t>
    <rPh sb="0" eb="3">
      <t>テイガクネン</t>
    </rPh>
    <phoneticPr fontId="9"/>
  </si>
  <si>
    <t>2023年9月20日(水）まで必着</t>
    <rPh sb="11" eb="12">
      <t>スイ</t>
    </rPh>
    <phoneticPr fontId="9"/>
  </si>
  <si>
    <t>低学年（3年生以下の部）：3年生以下のみで構成して下さい。</t>
    <rPh sb="0" eb="3">
      <t>テイガクネン</t>
    </rPh>
    <rPh sb="6" eb="7">
      <t>セイ</t>
    </rPh>
    <rPh sb="7" eb="9">
      <t>イカ</t>
    </rPh>
    <phoneticPr fontId="9"/>
  </si>
  <si>
    <t>大会進行上の理由ため、参加チーム数を決めさせていただく場合もございますので予めご了承下さい。</t>
    <rPh sb="0" eb="2">
      <t>タイカイ</t>
    </rPh>
    <rPh sb="2" eb="4">
      <t>シンコウ</t>
    </rPh>
    <rPh sb="4" eb="5">
      <t>ウエ</t>
    </rPh>
    <rPh sb="6" eb="8">
      <t>リユウ</t>
    </rPh>
    <rPh sb="11" eb="13">
      <t>サンカ</t>
    </rPh>
    <rPh sb="16" eb="17">
      <t>スウ</t>
    </rPh>
    <rPh sb="18" eb="19">
      <t>キ</t>
    </rPh>
    <rPh sb="27" eb="29">
      <t>バアイ</t>
    </rPh>
    <rPh sb="37" eb="38">
      <t>アラカジ</t>
    </rPh>
    <rPh sb="40" eb="43">
      <t>リョウショウクダ</t>
    </rPh>
    <phoneticPr fontId="9"/>
  </si>
  <si>
    <t>登録人数は小学生１～３年生（日本の学期制による）１チーム・７～１０人とする</t>
    <phoneticPr fontId="9"/>
  </si>
  <si>
    <t>南総タグラグビー大会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</si>
</sst>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neral"/>
  </numFmts>
  <fonts count="15" x14ac:knownFonts="1">
    <font>
      <sz val="11"/>
      <color rgb="FF000000"/>
      <name val="ＭＳ Ｐゴシック"/>
      <family val="2"/>
      <charset val="1"/>
    </font>
    <font>
      <u/>
      <sz val="11"/>
      <color rgb="FF0000FF"/>
      <name val="ＭＳ Ｐゴシック"/>
      <family val="2"/>
      <charset val="1"/>
    </font>
    <font>
      <sz val="11"/>
      <name val="ＭＳ Ｐゴシック"/>
      <family val="3"/>
      <charset val="128"/>
    </font>
    <font>
      <sz val="11"/>
      <color rgb="FF000000"/>
      <name val="ＭＳ Ｐゴシック"/>
      <family val="3"/>
      <charset val="128"/>
    </font>
    <font>
      <b/>
      <sz val="11"/>
      <name val="ＭＳ Ｐゴシック"/>
      <family val="3"/>
      <charset val="128"/>
    </font>
    <font>
      <sz val="20"/>
      <name val="ＭＳ Ｐゴシック"/>
      <family val="3"/>
      <charset val="128"/>
    </font>
    <font>
      <sz val="20"/>
      <color rgb="FF000000"/>
      <name val="ＭＳ Ｐゴシック"/>
      <family val="3"/>
      <charset val="128"/>
    </font>
    <font>
      <b/>
      <sz val="20"/>
      <name val="ＭＳ Ｐゴシック"/>
      <family val="3"/>
      <charset val="128"/>
    </font>
    <font>
      <b/>
      <sz val="9"/>
      <color rgb="FF000000"/>
      <name val="ＭＳ Ｐゴシック"/>
      <family val="3"/>
      <charset val="128"/>
    </font>
    <font>
      <sz val="6"/>
      <name val="ＭＳ Ｐゴシック"/>
      <family val="3"/>
      <charset val="128"/>
    </font>
    <font>
      <b/>
      <sz val="10"/>
      <name val="ＭＳ Ｐゴシック"/>
      <family val="3"/>
      <charset val="128"/>
    </font>
    <font>
      <b/>
      <sz val="16"/>
      <name val="ＭＳ Ｐゴシック"/>
      <family val="3"/>
      <charset val="128"/>
    </font>
    <font>
      <b/>
      <sz val="16"/>
      <color rgb="FF000000"/>
      <name val="ＭＳ Ｐゴシック"/>
      <family val="3"/>
      <charset val="128"/>
    </font>
    <font>
      <sz val="10"/>
      <color rgb="FF00000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FFFF00"/>
        <bgColor rgb="FFFFFF00"/>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top style="thin">
        <color auto="1"/>
      </top>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s>
  <cellStyleXfs count="5">
    <xf numFmtId="0" fontId="0" fillId="0" borderId="0"/>
    <xf numFmtId="0" fontId="1" fillId="0" borderId="0" applyBorder="0" applyProtection="0"/>
    <xf numFmtId="0" fontId="1" fillId="0" borderId="0" applyBorder="0" applyProtection="0"/>
    <xf numFmtId="0" fontId="2" fillId="0" borderId="0"/>
    <xf numFmtId="176" fontId="3" fillId="0" borderId="0"/>
  </cellStyleXfs>
  <cellXfs count="63">
    <xf numFmtId="0" fontId="0" fillId="0" borderId="0" xfId="0"/>
    <xf numFmtId="0" fontId="2" fillId="0" borderId="0" xfId="3"/>
    <xf numFmtId="176" fontId="3" fillId="0" borderId="0" xfId="4"/>
    <xf numFmtId="0" fontId="4" fillId="0" borderId="0" xfId="3" applyFont="1"/>
    <xf numFmtId="0" fontId="5" fillId="0" borderId="0" xfId="3" applyFont="1"/>
    <xf numFmtId="176" fontId="6" fillId="0" borderId="0" xfId="4" applyFont="1"/>
    <xf numFmtId="0" fontId="2" fillId="0" borderId="2" xfId="3" applyBorder="1" applyAlignment="1">
      <alignment horizontal="center" vertical="center"/>
    </xf>
    <xf numFmtId="0" fontId="0" fillId="0" borderId="0" xfId="0" applyAlignment="1">
      <alignment vertical="center"/>
    </xf>
    <xf numFmtId="0" fontId="2" fillId="0" borderId="4" xfId="3" applyBorder="1" applyAlignment="1">
      <alignment horizontal="center" vertical="center"/>
    </xf>
    <xf numFmtId="0" fontId="2" fillId="0" borderId="2" xfId="3" applyBorder="1" applyAlignment="1">
      <alignment horizontal="center" vertical="center" wrapText="1"/>
    </xf>
    <xf numFmtId="0" fontId="2" fillId="0" borderId="8" xfId="3" applyBorder="1"/>
    <xf numFmtId="0" fontId="2" fillId="0" borderId="0" xfId="3" applyAlignment="1">
      <alignment horizontal="center"/>
    </xf>
    <xf numFmtId="0" fontId="2" fillId="0" borderId="0" xfId="3" applyAlignment="1">
      <alignment horizontal="center" vertical="center" wrapText="1"/>
    </xf>
    <xf numFmtId="0" fontId="2" fillId="0" borderId="0" xfId="3" applyAlignment="1">
      <alignment horizontal="center" vertical="center"/>
    </xf>
    <xf numFmtId="0" fontId="2" fillId="0" borderId="9" xfId="3" applyBorder="1" applyAlignment="1">
      <alignment horizontal="center" vertical="center" wrapText="1"/>
    </xf>
    <xf numFmtId="0" fontId="2" fillId="0" borderId="3" xfId="3" applyBorder="1" applyAlignment="1">
      <alignment horizontal="center" vertical="center"/>
    </xf>
    <xf numFmtId="0" fontId="2" fillId="0" borderId="0" xfId="3" applyAlignment="1">
      <alignment vertical="center"/>
    </xf>
    <xf numFmtId="0" fontId="0" fillId="0" borderId="0" xfId="0" applyAlignment="1">
      <alignment horizontal="center"/>
    </xf>
    <xf numFmtId="0" fontId="2" fillId="0" borderId="10" xfId="3" applyBorder="1" applyAlignment="1">
      <alignment vertical="center"/>
    </xf>
    <xf numFmtId="0" fontId="2" fillId="0" borderId="10" xfId="3" applyBorder="1" applyAlignment="1">
      <alignment horizontal="center"/>
    </xf>
    <xf numFmtId="0" fontId="2" fillId="0" borderId="12" xfId="3" applyBorder="1" applyAlignment="1">
      <alignment horizontal="center" vertical="center"/>
    </xf>
    <xf numFmtId="0" fontId="2" fillId="0" borderId="11" xfId="3" applyBorder="1" applyAlignment="1">
      <alignment horizontal="center"/>
    </xf>
    <xf numFmtId="0" fontId="2" fillId="0" borderId="14" xfId="3" applyBorder="1" applyAlignment="1">
      <alignment horizontal="center"/>
    </xf>
    <xf numFmtId="0" fontId="2" fillId="0" borderId="15" xfId="3" applyBorder="1" applyAlignment="1">
      <alignment horizontal="center" vertical="center"/>
    </xf>
    <xf numFmtId="0" fontId="2" fillId="0" borderId="16" xfId="3" applyBorder="1" applyAlignment="1">
      <alignment horizontal="center"/>
    </xf>
    <xf numFmtId="0" fontId="2" fillId="0" borderId="15" xfId="3" applyBorder="1" applyAlignment="1">
      <alignment horizontal="center"/>
    </xf>
    <xf numFmtId="0" fontId="2" fillId="0" borderId="17" xfId="3" applyBorder="1" applyAlignment="1">
      <alignment horizontal="center"/>
    </xf>
    <xf numFmtId="0" fontId="2" fillId="0" borderId="18" xfId="3" applyBorder="1" applyAlignment="1">
      <alignment horizontal="center"/>
    </xf>
    <xf numFmtId="0" fontId="2" fillId="0" borderId="19" xfId="3" applyBorder="1" applyAlignment="1">
      <alignment horizontal="center"/>
    </xf>
    <xf numFmtId="176" fontId="3" fillId="0" borderId="0" xfId="4" applyAlignment="1">
      <alignment vertical="center"/>
    </xf>
    <xf numFmtId="0" fontId="2" fillId="2" borderId="0" xfId="3" applyFill="1" applyAlignment="1">
      <alignment horizontal="center" vertical="center"/>
    </xf>
    <xf numFmtId="0" fontId="2" fillId="2" borderId="0" xfId="3" applyFill="1" applyAlignment="1">
      <alignment vertical="center"/>
    </xf>
    <xf numFmtId="0" fontId="1" fillId="2" borderId="0" xfId="2" applyFill="1" applyBorder="1" applyAlignment="1" applyProtection="1">
      <alignment vertical="center"/>
    </xf>
    <xf numFmtId="0" fontId="7" fillId="3" borderId="0" xfId="3" applyFont="1" applyFill="1" applyAlignment="1">
      <alignment horizontal="center"/>
    </xf>
    <xf numFmtId="0" fontId="11" fillId="0" borderId="0" xfId="3" applyFont="1" applyAlignment="1">
      <alignment horizontal="center" vertical="center"/>
    </xf>
    <xf numFmtId="0" fontId="12" fillId="0" borderId="0" xfId="0" applyFont="1" applyAlignment="1">
      <alignment horizontal="center" vertical="center"/>
    </xf>
    <xf numFmtId="0" fontId="11" fillId="0" borderId="0" xfId="3" applyFont="1" applyAlignment="1">
      <alignment horizontal="center" vertical="center" wrapText="1"/>
    </xf>
    <xf numFmtId="0" fontId="11" fillId="0" borderId="0" xfId="3"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2" fillId="0" borderId="3" xfId="3" applyBorder="1" applyAlignment="1">
      <alignment horizontal="left" vertical="center" indent="1"/>
    </xf>
    <xf numFmtId="0" fontId="2" fillId="0" borderId="4" xfId="3" applyBorder="1" applyAlignment="1">
      <alignment horizontal="center" vertical="center"/>
    </xf>
    <xf numFmtId="0" fontId="2" fillId="0" borderId="3" xfId="3" applyBorder="1" applyAlignment="1">
      <alignment horizontal="center" vertical="center"/>
    </xf>
    <xf numFmtId="0" fontId="2" fillId="0" borderId="4" xfId="3" applyBorder="1" applyAlignment="1">
      <alignment horizontal="center" vertical="center" wrapText="1"/>
    </xf>
    <xf numFmtId="0" fontId="1" fillId="0" borderId="5" xfId="1" applyBorder="1" applyAlignment="1" applyProtection="1">
      <alignment vertical="center" wrapText="1"/>
    </xf>
    <xf numFmtId="0" fontId="1" fillId="0" borderId="6" xfId="1" applyBorder="1" applyAlignment="1" applyProtection="1">
      <alignment vertical="center" wrapText="1"/>
    </xf>
    <xf numFmtId="0" fontId="2" fillId="0" borderId="2" xfId="3" applyBorder="1" applyAlignment="1">
      <alignment horizontal="center" vertical="center" wrapText="1"/>
    </xf>
    <xf numFmtId="0" fontId="2" fillId="0" borderId="7" xfId="3" applyBorder="1" applyAlignment="1">
      <alignment horizontal="center" vertical="center"/>
    </xf>
    <xf numFmtId="0" fontId="2" fillId="0" borderId="9" xfId="3" applyBorder="1" applyAlignment="1">
      <alignment horizontal="center" vertical="center" wrapText="1"/>
    </xf>
    <xf numFmtId="0" fontId="2" fillId="0" borderId="9" xfId="3" applyBorder="1" applyAlignment="1">
      <alignment horizontal="center" vertical="center"/>
    </xf>
    <xf numFmtId="0" fontId="2" fillId="0" borderId="11" xfId="3" applyBorder="1" applyAlignment="1">
      <alignment horizontal="left" vertical="center" indent="1" shrinkToFit="1"/>
    </xf>
    <xf numFmtId="0" fontId="2" fillId="0" borderId="13" xfId="3" applyBorder="1" applyAlignment="1">
      <alignment horizontal="left" vertical="center" indent="1" shrinkToFit="1"/>
    </xf>
    <xf numFmtId="0" fontId="2" fillId="0" borderId="21" xfId="3" applyBorder="1" applyAlignment="1">
      <alignment horizontal="center" vertical="center" wrapText="1"/>
    </xf>
    <xf numFmtId="0" fontId="2" fillId="0" borderId="22" xfId="3" applyBorder="1" applyAlignment="1">
      <alignment horizontal="center" vertical="center" wrapText="1"/>
    </xf>
    <xf numFmtId="0" fontId="2" fillId="0" borderId="23" xfId="3" applyBorder="1" applyAlignment="1">
      <alignment horizontal="center" vertical="center" wrapText="1"/>
    </xf>
    <xf numFmtId="0" fontId="7" fillId="3" borderId="0" xfId="3" applyFont="1" applyFill="1" applyAlignment="1">
      <alignment horizontal="center"/>
    </xf>
    <xf numFmtId="0" fontId="11" fillId="0" borderId="0" xfId="3" applyFont="1" applyAlignment="1">
      <alignment horizontal="center" vertical="center"/>
    </xf>
    <xf numFmtId="0" fontId="12" fillId="0" borderId="0" xfId="0" applyFont="1" applyAlignment="1">
      <alignment horizontal="center" vertical="center"/>
    </xf>
    <xf numFmtId="0" fontId="11" fillId="0" borderId="0" xfId="3" applyFont="1" applyAlignment="1">
      <alignment horizontal="center" vertical="center" wrapText="1"/>
    </xf>
    <xf numFmtId="0" fontId="10" fillId="0" borderId="1" xfId="3" applyFont="1" applyBorder="1" applyAlignment="1">
      <alignment horizontal="right" vertical="center" wrapText="1"/>
    </xf>
    <xf numFmtId="0" fontId="13" fillId="0" borderId="1" xfId="0" applyFont="1" applyBorder="1" applyAlignment="1">
      <alignment horizontal="right" vertical="center" wrapText="1"/>
    </xf>
    <xf numFmtId="0" fontId="14" fillId="0" borderId="20" xfId="3" applyFont="1" applyBorder="1" applyAlignment="1">
      <alignment horizontal="left" vertical="center" wrapText="1"/>
    </xf>
    <xf numFmtId="0" fontId="14" fillId="0" borderId="0" xfId="3" applyFont="1" applyAlignment="1">
      <alignment horizontal="left" vertical="center" wrapText="1"/>
    </xf>
  </cellXfs>
  <cellStyles count="5">
    <cellStyle name="Excel Built-in Normal" xfId="4" xr:uid="{00000000-0005-0000-0000-000008000000}"/>
    <cellStyle name="Hyperlink 1" xfId="2" xr:uid="{00000000-0005-0000-0000-000006000000}"/>
    <cellStyle name="ハイパーリンク" xfId="1" builtinId="8"/>
    <cellStyle name="標準" xfId="0" builtinId="0"/>
    <cellStyle name="標準 2"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Normal="100" workbookViewId="0">
      <selection activeCell="J4" sqref="J4"/>
    </sheetView>
  </sheetViews>
  <sheetFormatPr defaultColWidth="9" defaultRowHeight="13.5" x14ac:dyDescent="0.15"/>
  <cols>
    <col min="1" max="1" width="11" style="1" customWidth="1"/>
    <col min="2" max="2" width="9" style="1"/>
    <col min="3" max="3" width="17.75" style="1" customWidth="1"/>
    <col min="4" max="4" width="9" style="1"/>
    <col min="5" max="5" width="15.25" style="1" customWidth="1"/>
    <col min="6" max="6" width="12.625" style="1" customWidth="1"/>
    <col min="7" max="8" width="3.25" style="1" customWidth="1"/>
    <col min="9" max="9" width="7.125" style="1" customWidth="1"/>
    <col min="10" max="10" width="9" style="1"/>
    <col min="11" max="11" width="3.25" style="1" hidden="1" customWidth="1"/>
    <col min="12" max="12" width="2.5" style="1" customWidth="1"/>
    <col min="13" max="15" width="9" style="1"/>
    <col min="16" max="16" width="7.125" style="2" customWidth="1"/>
    <col min="17" max="17" width="4.375" style="2" customWidth="1"/>
    <col min="18" max="19" width="4.375" style="1" customWidth="1"/>
    <col min="20" max="20" width="6.875" style="1" customWidth="1"/>
    <col min="21" max="22" width="4.375" style="1" customWidth="1"/>
    <col min="23" max="24" width="7.125" style="1" customWidth="1"/>
    <col min="25" max="251" width="9" style="1"/>
    <col min="252" max="252" width="11.875" style="1" customWidth="1"/>
    <col min="253" max="256" width="9" style="1"/>
    <col min="257" max="257" width="7.125" style="1" customWidth="1"/>
    <col min="258" max="260" width="2" style="1" customWidth="1"/>
    <col min="261" max="261" width="5.5" style="1" customWidth="1"/>
    <col min="262" max="262" width="3" style="1" customWidth="1"/>
    <col min="263" max="264" width="3.25" style="1" customWidth="1"/>
    <col min="265" max="267" width="1.875" style="1" customWidth="1"/>
    <col min="268" max="268" width="6.875" style="1" customWidth="1"/>
    <col min="269" max="269" width="4.5" style="1" customWidth="1"/>
    <col min="270" max="270" width="4.875" style="1" customWidth="1"/>
    <col min="271" max="507" width="9" style="1"/>
    <col min="508" max="508" width="11.875" style="1" customWidth="1"/>
    <col min="509" max="512" width="9" style="1"/>
    <col min="513" max="513" width="7.125" style="1" customWidth="1"/>
    <col min="514" max="516" width="2" style="1" customWidth="1"/>
    <col min="517" max="517" width="5.5" style="1" customWidth="1"/>
    <col min="518" max="518" width="3" style="1" customWidth="1"/>
    <col min="519" max="520" width="3.25" style="1" customWidth="1"/>
    <col min="521" max="523" width="1.875" style="1" customWidth="1"/>
    <col min="524" max="524" width="6.875" style="1" customWidth="1"/>
    <col min="525" max="525" width="4.5" style="1" customWidth="1"/>
    <col min="526" max="526" width="4.875" style="1" customWidth="1"/>
    <col min="527" max="763" width="9" style="1"/>
    <col min="764" max="764" width="11.875" style="1" customWidth="1"/>
    <col min="765" max="768" width="9" style="1"/>
    <col min="769" max="769" width="7.125" style="1" customWidth="1"/>
    <col min="770" max="772" width="2" style="1" customWidth="1"/>
    <col min="773" max="773" width="5.5" style="1" customWidth="1"/>
    <col min="774" max="774" width="3" style="1" customWidth="1"/>
    <col min="775" max="776" width="3.25" style="1" customWidth="1"/>
    <col min="777" max="779" width="1.875" style="1" customWidth="1"/>
    <col min="780" max="780" width="6.875" style="1" customWidth="1"/>
    <col min="781" max="781" width="4.5" style="1" customWidth="1"/>
    <col min="782" max="782" width="4.875" style="1" customWidth="1"/>
    <col min="783" max="1019" width="9" style="1"/>
    <col min="1020" max="1020" width="11.875" style="1" customWidth="1"/>
    <col min="1021" max="1024" width="9" style="1"/>
  </cols>
  <sheetData>
    <row r="1" spans="1:24" x14ac:dyDescent="0.15">
      <c r="A1" s="3"/>
    </row>
    <row r="2" spans="1:24" ht="23.45" customHeight="1" x14ac:dyDescent="0.15">
      <c r="A2" s="56"/>
      <c r="B2" s="57"/>
      <c r="C2" s="57"/>
      <c r="D2" s="57"/>
      <c r="E2" s="57"/>
      <c r="F2" s="57"/>
      <c r="G2" s="57"/>
      <c r="H2" s="57"/>
      <c r="I2" s="57"/>
    </row>
    <row r="3" spans="1:24" ht="9.9499999999999993" customHeight="1" x14ac:dyDescent="0.15">
      <c r="A3" s="34"/>
      <c r="B3" s="35"/>
      <c r="C3" s="35"/>
      <c r="D3" s="35"/>
      <c r="E3" s="35"/>
      <c r="F3" s="35"/>
      <c r="G3" s="35"/>
      <c r="H3" s="35"/>
      <c r="I3" s="35"/>
    </row>
    <row r="4" spans="1:24" ht="23.45" customHeight="1" x14ac:dyDescent="0.15">
      <c r="A4" s="58" t="s">
        <v>33</v>
      </c>
      <c r="B4" s="58"/>
      <c r="C4" s="58"/>
      <c r="D4" s="58"/>
      <c r="E4" s="58"/>
      <c r="F4" s="58"/>
      <c r="G4" s="58"/>
      <c r="H4" s="58"/>
      <c r="I4" s="58"/>
    </row>
    <row r="5" spans="1:24" ht="15" customHeight="1" x14ac:dyDescent="0.15">
      <c r="A5" s="36"/>
      <c r="B5" s="36"/>
      <c r="C5" s="36"/>
      <c r="D5" s="36"/>
      <c r="E5" s="36"/>
      <c r="F5" s="36"/>
      <c r="G5" s="36"/>
      <c r="H5" s="36"/>
      <c r="I5" s="36"/>
    </row>
    <row r="6" spans="1:24" s="4" customFormat="1" ht="23.45" customHeight="1" x14ac:dyDescent="0.25">
      <c r="A6" s="37" t="s">
        <v>28</v>
      </c>
      <c r="B6" s="38"/>
      <c r="C6" s="38"/>
      <c r="D6" s="38"/>
      <c r="E6" s="38"/>
      <c r="F6" s="39"/>
      <c r="G6" s="39"/>
      <c r="H6" s="39"/>
      <c r="I6" s="39"/>
      <c r="K6" s="1">
        <v>1</v>
      </c>
      <c r="L6" s="1"/>
      <c r="M6" s="1"/>
      <c r="N6" s="1"/>
      <c r="O6" s="1"/>
      <c r="P6" s="5"/>
      <c r="Q6" s="5"/>
    </row>
    <row r="7" spans="1:24" s="4" customFormat="1" ht="17.100000000000001" customHeight="1" x14ac:dyDescent="0.25">
      <c r="A7" s="59" t="s">
        <v>30</v>
      </c>
      <c r="B7" s="60"/>
      <c r="C7" s="60"/>
      <c r="D7" s="60"/>
      <c r="E7" s="60"/>
      <c r="F7" s="60"/>
      <c r="G7" s="60"/>
      <c r="H7" s="60"/>
      <c r="I7" s="60"/>
      <c r="K7" s="1"/>
      <c r="L7" s="1"/>
      <c r="M7" s="1"/>
      <c r="N7" s="1"/>
      <c r="O7" s="1"/>
      <c r="P7" s="5"/>
      <c r="Q7" s="5"/>
    </row>
    <row r="8" spans="1:24" ht="34.9" customHeight="1" x14ac:dyDescent="0.15">
      <c r="A8" s="6" t="s">
        <v>0</v>
      </c>
      <c r="B8" s="40"/>
      <c r="C8" s="40"/>
      <c r="D8" s="40"/>
      <c r="E8" s="40"/>
      <c r="F8" s="40"/>
      <c r="G8" s="40"/>
      <c r="H8" s="40"/>
      <c r="I8" s="40"/>
      <c r="K8" s="1">
        <f>+K6+1</f>
        <v>2</v>
      </c>
      <c r="N8" s="1" t="s">
        <v>1</v>
      </c>
      <c r="P8" s="7"/>
      <c r="Q8" s="7"/>
    </row>
    <row r="9" spans="1:24" ht="18" customHeight="1" x14ac:dyDescent="0.15">
      <c r="A9" s="41" t="s">
        <v>2</v>
      </c>
      <c r="B9" s="42"/>
      <c r="C9" s="42"/>
      <c r="D9" s="43" t="s">
        <v>3</v>
      </c>
      <c r="E9" s="44"/>
      <c r="F9" s="44"/>
      <c r="G9" s="44"/>
      <c r="H9" s="44"/>
      <c r="I9" s="44"/>
      <c r="K9" s="1">
        <f t="shared" ref="K9:K45" si="0">+K8+1</f>
        <v>3</v>
      </c>
      <c r="N9" s="1" t="s">
        <v>4</v>
      </c>
      <c r="P9" s="7"/>
      <c r="Q9" s="7"/>
    </row>
    <row r="10" spans="1:24" ht="18" customHeight="1" x14ac:dyDescent="0.15">
      <c r="A10" s="41"/>
      <c r="B10" s="42"/>
      <c r="C10" s="42"/>
      <c r="D10" s="43"/>
      <c r="E10" s="45"/>
      <c r="F10" s="45"/>
      <c r="G10" s="45"/>
      <c r="H10" s="45"/>
      <c r="I10" s="45"/>
      <c r="K10" s="1">
        <f t="shared" si="0"/>
        <v>4</v>
      </c>
      <c r="P10" s="7"/>
      <c r="Q10" s="7"/>
    </row>
    <row r="11" spans="1:24" ht="34.9" customHeight="1" x14ac:dyDescent="0.15">
      <c r="A11" s="9" t="s">
        <v>5</v>
      </c>
      <c r="B11" s="40"/>
      <c r="C11" s="40"/>
      <c r="D11" s="46" t="s">
        <v>6</v>
      </c>
      <c r="E11" s="46"/>
      <c r="F11" s="47">
        <v>0</v>
      </c>
      <c r="G11" s="47"/>
      <c r="H11" s="47"/>
      <c r="I11" s="10" t="s">
        <v>7</v>
      </c>
      <c r="K11" s="1">
        <f t="shared" si="0"/>
        <v>5</v>
      </c>
      <c r="P11" s="7"/>
      <c r="Q11" s="11" t="s">
        <v>8</v>
      </c>
      <c r="R11" s="11" t="s">
        <v>9</v>
      </c>
      <c r="S11" s="11" t="s">
        <v>10</v>
      </c>
      <c r="T11" s="11" t="s">
        <v>11</v>
      </c>
      <c r="U11" s="11" t="s">
        <v>12</v>
      </c>
      <c r="V11" s="11" t="s">
        <v>13</v>
      </c>
    </row>
    <row r="12" spans="1:24" x14ac:dyDescent="0.15">
      <c r="A12" s="12"/>
      <c r="B12" s="13"/>
      <c r="C12" s="13"/>
      <c r="D12" s="12"/>
      <c r="E12" s="12"/>
      <c r="F12" s="11"/>
      <c r="G12" s="11"/>
      <c r="H12" s="11"/>
      <c r="I12" s="11"/>
      <c r="K12" s="1">
        <f t="shared" si="0"/>
        <v>6</v>
      </c>
      <c r="M12" s="11" t="s">
        <v>14</v>
      </c>
      <c r="N12" s="11" t="str">
        <f t="shared" ref="N12:V12" si="1">+CHAR(CODE(M12)+1)</f>
        <v>N</v>
      </c>
      <c r="O12" s="11" t="str">
        <f t="shared" si="1"/>
        <v>O</v>
      </c>
      <c r="P12" s="11" t="str">
        <f t="shared" si="1"/>
        <v>P</v>
      </c>
      <c r="Q12" s="11" t="str">
        <f t="shared" si="1"/>
        <v>Q</v>
      </c>
      <c r="R12" s="11" t="str">
        <f t="shared" si="1"/>
        <v>R</v>
      </c>
      <c r="S12" s="11" t="str">
        <f t="shared" si="1"/>
        <v>S</v>
      </c>
      <c r="T12" s="11" t="str">
        <f t="shared" si="1"/>
        <v>T</v>
      </c>
      <c r="U12" s="11" t="str">
        <f t="shared" si="1"/>
        <v>U</v>
      </c>
      <c r="V12" s="11" t="str">
        <f t="shared" si="1"/>
        <v>V</v>
      </c>
      <c r="W12" s="11"/>
      <c r="X12" s="11"/>
    </row>
    <row r="13" spans="1:24" ht="34.9" customHeight="1" x14ac:dyDescent="0.15">
      <c r="A13" s="8" t="s">
        <v>15</v>
      </c>
      <c r="B13" s="48" t="s">
        <v>16</v>
      </c>
      <c r="C13" s="48"/>
      <c r="D13" s="48"/>
      <c r="E13" s="14" t="s">
        <v>17</v>
      </c>
      <c r="F13" s="49" t="s">
        <v>18</v>
      </c>
      <c r="G13" s="49"/>
      <c r="H13" s="49"/>
      <c r="I13" s="15" t="s">
        <v>19</v>
      </c>
      <c r="J13" s="16"/>
      <c r="K13" s="1">
        <f t="shared" si="0"/>
        <v>7</v>
      </c>
      <c r="M13" s="11" t="s">
        <v>20</v>
      </c>
      <c r="N13" s="11" t="s">
        <v>21</v>
      </c>
      <c r="O13" s="11" t="s">
        <v>22</v>
      </c>
      <c r="P13" s="17" t="s">
        <v>23</v>
      </c>
      <c r="Q13" s="11" t="s">
        <v>8</v>
      </c>
      <c r="R13" s="11" t="s">
        <v>9</v>
      </c>
      <c r="S13" s="11" t="s">
        <v>10</v>
      </c>
      <c r="T13" s="11" t="s">
        <v>11</v>
      </c>
      <c r="U13" s="11" t="s">
        <v>12</v>
      </c>
      <c r="V13" s="11" t="s">
        <v>13</v>
      </c>
      <c r="W13" s="11"/>
      <c r="X13" s="11"/>
    </row>
    <row r="14" spans="1:24" ht="16.149999999999999" customHeight="1" x14ac:dyDescent="0.15">
      <c r="A14" s="41">
        <v>1</v>
      </c>
      <c r="B14" s="18" t="s">
        <v>24</v>
      </c>
      <c r="C14" s="50"/>
      <c r="D14" s="50"/>
      <c r="E14" s="48"/>
      <c r="F14" s="19" t="str">
        <f>+IF(O$14=N$8,"6年生⇒",IF(O$14=N9,"3年生⇒","年生⇒"))</f>
        <v>年生⇒</v>
      </c>
      <c r="G14" s="20"/>
      <c r="H14" s="21" t="s">
        <v>25</v>
      </c>
      <c r="I14" s="42">
        <f>IF(O14="上級生",SUM(G14:G17),SUM(G14:G16))</f>
        <v>0</v>
      </c>
      <c r="K14" s="1">
        <f t="shared" si="0"/>
        <v>8</v>
      </c>
      <c r="L14" s="1">
        <v>1</v>
      </c>
      <c r="M14" s="1" t="str">
        <f>+B15</f>
        <v>チーム名</v>
      </c>
      <c r="N14" s="1">
        <f>+C14</f>
        <v>0</v>
      </c>
      <c r="O14" s="1">
        <f>+E14</f>
        <v>0</v>
      </c>
      <c r="P14" s="7">
        <f t="shared" ref="P14:P21" si="2">SUM(Q14:V14)</f>
        <v>0</v>
      </c>
      <c r="Q14" s="7">
        <f>+IF($O14=$N$8,$G14,0)</f>
        <v>0</v>
      </c>
      <c r="R14" s="7">
        <f>+IF($O14=$N$8,$G15,0)</f>
        <v>0</v>
      </c>
      <c r="S14" s="7">
        <f>+IF($O14=$N$8,$G16,0)</f>
        <v>0</v>
      </c>
      <c r="T14" s="7" t="b">
        <f>+IF($O14=$N$8,$G17,IF($O14=$N$9,G14))</f>
        <v>0</v>
      </c>
      <c r="U14" s="7">
        <f>IF($O14=$N$9,$G15,0)</f>
        <v>0</v>
      </c>
      <c r="V14" s="7">
        <f>+IF(AND($W14=TRUE(),$X14=FALSE()),0,IF(AND($W14=FALSE(),$X14=TRUE()),$G16,0))</f>
        <v>0</v>
      </c>
    </row>
    <row r="15" spans="1:24" x14ac:dyDescent="0.15">
      <c r="A15" s="41"/>
      <c r="B15" s="51" t="s">
        <v>20</v>
      </c>
      <c r="C15" s="51"/>
      <c r="D15" s="51"/>
      <c r="E15" s="48"/>
      <c r="F15" s="22" t="str">
        <f>+IF(O$14=N8,"5年生⇒",IF(O$14=N9,"2年生⇒","年生⇒"))</f>
        <v>年生⇒</v>
      </c>
      <c r="G15" s="23"/>
      <c r="H15" s="24" t="s">
        <v>25</v>
      </c>
      <c r="I15" s="42"/>
      <c r="K15" s="1">
        <f t="shared" si="0"/>
        <v>9</v>
      </c>
      <c r="L15" s="1">
        <v>2</v>
      </c>
      <c r="M15" s="1" t="str">
        <f>+B19</f>
        <v>チーム名</v>
      </c>
      <c r="N15" s="1">
        <f>+C18</f>
        <v>0</v>
      </c>
      <c r="O15" s="1">
        <f>+E18</f>
        <v>0</v>
      </c>
      <c r="P15" s="7">
        <f>SUM(Q15:V15)</f>
        <v>0</v>
      </c>
      <c r="Q15" s="7">
        <f>+IF($O15=$N$8,$G18,0)</f>
        <v>0</v>
      </c>
      <c r="R15" s="7">
        <f>+IF($O15=$N$8,$G19,0)</f>
        <v>0</v>
      </c>
      <c r="S15" s="7">
        <f>+IF($O15=$N$8,$G20,0)</f>
        <v>0</v>
      </c>
      <c r="T15" s="7" t="b">
        <f>+IF($O15=$N$8,$G21,IF($O15=$N$9,G18))</f>
        <v>0</v>
      </c>
      <c r="U15" s="7">
        <f>IF($O15=$N$9,$G19,0)</f>
        <v>0</v>
      </c>
      <c r="V15" s="7">
        <f>+IF(AND($W15=TRUE(),$X15=FALSE()),0,IF(AND($W15=FALSE(),$X15=TRUE()),$G20,0))</f>
        <v>0</v>
      </c>
    </row>
    <row r="16" spans="1:24" ht="13.7" customHeight="1" x14ac:dyDescent="0.15">
      <c r="A16" s="41"/>
      <c r="B16" s="51"/>
      <c r="C16" s="51"/>
      <c r="D16" s="51"/>
      <c r="E16" s="48"/>
      <c r="F16" s="22" t="str">
        <f>+IF(O$14=N8,"4年生⇒",IF(O$14=N9,"1年生⇒","年生⇒"))</f>
        <v>年生⇒</v>
      </c>
      <c r="G16" s="25"/>
      <c r="H16" s="24" t="s">
        <v>25</v>
      </c>
      <c r="I16" s="42"/>
      <c r="K16" s="1">
        <f t="shared" si="0"/>
        <v>10</v>
      </c>
      <c r="L16" s="1">
        <v>3</v>
      </c>
      <c r="M16" s="1" t="str">
        <f>+B23</f>
        <v>チーム名</v>
      </c>
      <c r="N16" s="1">
        <f>+C22</f>
        <v>0</v>
      </c>
      <c r="O16" s="1">
        <f>+E22</f>
        <v>0</v>
      </c>
      <c r="P16" s="7">
        <v>0</v>
      </c>
      <c r="Q16" s="7">
        <f>+IF($O16=$N$8,$G22,0)</f>
        <v>0</v>
      </c>
      <c r="R16" s="7">
        <f>+IF($O16=$N$8,$G23,0)</f>
        <v>0</v>
      </c>
      <c r="S16" s="7">
        <f>+IF($O16=$N$8,$G24,0)</f>
        <v>0</v>
      </c>
      <c r="T16" s="7" t="b">
        <f>+IF($O16=$N$8,$G25,IF($O16=$N$9,G22))</f>
        <v>0</v>
      </c>
      <c r="U16" s="7">
        <f>IF($O16=$N$9,$G23,0)</f>
        <v>0</v>
      </c>
      <c r="V16" s="7">
        <v>2</v>
      </c>
    </row>
    <row r="17" spans="1:24" x14ac:dyDescent="0.15">
      <c r="A17" s="41"/>
      <c r="B17" s="51"/>
      <c r="C17" s="51"/>
      <c r="D17" s="51"/>
      <c r="E17" s="48"/>
      <c r="F17" s="26" t="str">
        <f>+IF(O$14=N8,"3年生以下⇒",IF(O$14=N9,"","年生⇒"))</f>
        <v>年生⇒</v>
      </c>
      <c r="G17" s="27"/>
      <c r="H17" s="28" t="s">
        <v>25</v>
      </c>
      <c r="I17" s="42"/>
      <c r="K17" s="1">
        <f t="shared" si="0"/>
        <v>11</v>
      </c>
      <c r="L17" s="1">
        <v>4</v>
      </c>
      <c r="M17" s="1" t="str">
        <f>+B27</f>
        <v>チーム名</v>
      </c>
      <c r="N17" s="1">
        <f>+C26</f>
        <v>0</v>
      </c>
      <c r="O17" s="1">
        <f>+E26</f>
        <v>0</v>
      </c>
      <c r="P17" s="7">
        <f t="shared" si="2"/>
        <v>0</v>
      </c>
      <c r="Q17" s="7">
        <f>+IF($O17=$N$8,$G26,0)</f>
        <v>0</v>
      </c>
      <c r="R17" s="7">
        <f>+IF($O17=$N$8,$G27,0)</f>
        <v>0</v>
      </c>
      <c r="S17" s="7">
        <f>+IF($O17=$N$8,$G28,0)</f>
        <v>0</v>
      </c>
      <c r="T17" s="7" t="b">
        <f>+IF($O17=$N$8,$G29,IF($O17=$N$9,G26))</f>
        <v>0</v>
      </c>
      <c r="U17" s="7">
        <f>IF($O17=$N$9,$G27,0)</f>
        <v>0</v>
      </c>
      <c r="V17" s="7">
        <f>+IF(AND($W17=TRUE(),$X17=FALSE()),0,IF(AND($W17=FALSE(),$X17=TRUE()),$G28,0))</f>
        <v>0</v>
      </c>
    </row>
    <row r="18" spans="1:24" ht="16.149999999999999" customHeight="1" x14ac:dyDescent="0.15">
      <c r="A18" s="41">
        <v>2</v>
      </c>
      <c r="B18" s="18" t="s">
        <v>24</v>
      </c>
      <c r="C18" s="50"/>
      <c r="D18" s="50"/>
      <c r="E18" s="52"/>
      <c r="F18" s="19" t="str">
        <f>+IF(O$15=N8,"6年生⇒",IF(O$15=N9,"3年生⇒","年生⇒"))</f>
        <v>年生⇒</v>
      </c>
      <c r="G18" s="20"/>
      <c r="H18" s="21" t="s">
        <v>25</v>
      </c>
      <c r="I18" s="42">
        <f>IF(O15="上級生",SUM(G18:G21),SUM(G18:G20))</f>
        <v>0</v>
      </c>
      <c r="K18" s="1">
        <f t="shared" si="0"/>
        <v>12</v>
      </c>
      <c r="L18" s="1">
        <v>5</v>
      </c>
      <c r="M18" s="1" t="str">
        <f>+B31</f>
        <v>チーム名</v>
      </c>
      <c r="N18" s="1">
        <f>+C30</f>
        <v>0</v>
      </c>
      <c r="O18" s="1">
        <f>+E30</f>
        <v>0</v>
      </c>
      <c r="P18" s="7">
        <f t="shared" si="2"/>
        <v>0</v>
      </c>
      <c r="Q18" s="7">
        <f>+IF($O18=$N$8,$G30,0)</f>
        <v>0</v>
      </c>
      <c r="R18" s="7">
        <f>+IF($O18=$N$8,$G31,0)</f>
        <v>0</v>
      </c>
      <c r="S18" s="7">
        <f>+IF($O18=$N$8,$G32,0)</f>
        <v>0</v>
      </c>
      <c r="T18" s="7" t="b">
        <f>+IF($O18=$N$8,$G33,IF($O18=$N$9,G30))</f>
        <v>0</v>
      </c>
      <c r="U18" s="7">
        <f>IF($O18=$N$9,$G31,0)</f>
        <v>0</v>
      </c>
      <c r="V18" s="7">
        <f>+IF(AND($W18=TRUE(),$X18=FALSE()),0,IF(AND($W18=FALSE(),$X18=TRUE()),$G32,0))</f>
        <v>0</v>
      </c>
    </row>
    <row r="19" spans="1:24" x14ac:dyDescent="0.15">
      <c r="A19" s="41"/>
      <c r="B19" s="51" t="s">
        <v>20</v>
      </c>
      <c r="C19" s="51"/>
      <c r="D19" s="51"/>
      <c r="E19" s="53"/>
      <c r="F19" s="22" t="str">
        <f>+IF(O$15=N8,"5年生⇒",IF(O$15=N9,"2年生⇒","年生⇒"))</f>
        <v>年生⇒</v>
      </c>
      <c r="G19" s="23"/>
      <c r="H19" s="24" t="s">
        <v>25</v>
      </c>
      <c r="I19" s="42"/>
      <c r="K19" s="1">
        <f t="shared" si="0"/>
        <v>13</v>
      </c>
      <c r="L19" s="1">
        <v>6</v>
      </c>
      <c r="M19" s="1" t="str">
        <f>+B35</f>
        <v>チーム名</v>
      </c>
      <c r="N19" s="1">
        <f>+C34</f>
        <v>0</v>
      </c>
      <c r="O19" s="1">
        <f>+E34</f>
        <v>0</v>
      </c>
      <c r="P19" s="7">
        <f t="shared" si="2"/>
        <v>0</v>
      </c>
      <c r="Q19" s="7">
        <f>+IF($O19=$N$8,$G34,0)</f>
        <v>0</v>
      </c>
      <c r="R19" s="7">
        <f>+IF($O19=$N$8,$G35,0)</f>
        <v>0</v>
      </c>
      <c r="S19" s="7">
        <f>+IF($O19=$N$8,$G36,0)</f>
        <v>0</v>
      </c>
      <c r="T19" s="7" t="b">
        <f>+IF($O19=$N$8,$G37,IF($O19=$N$9,G34))</f>
        <v>0</v>
      </c>
      <c r="U19" s="7">
        <f>IF($O19=$N$9,$G35,0)</f>
        <v>0</v>
      </c>
      <c r="V19" s="7">
        <f>+IF(AND($W19=TRUE(),$X19=FALSE()),0,IF(AND($W19=FALSE(),$X19=TRUE()),$G36,0))</f>
        <v>0</v>
      </c>
    </row>
    <row r="20" spans="1:24" ht="13.7" customHeight="1" x14ac:dyDescent="0.15">
      <c r="A20" s="41"/>
      <c r="B20" s="51"/>
      <c r="C20" s="51"/>
      <c r="D20" s="51"/>
      <c r="E20" s="53"/>
      <c r="F20" s="22" t="str">
        <f>+IF(O$15=N8,"4年生⇒",IF(O$15=N9,"1年生⇒","年生⇒"))</f>
        <v>年生⇒</v>
      </c>
      <c r="G20" s="25"/>
      <c r="H20" s="24" t="s">
        <v>25</v>
      </c>
      <c r="I20" s="42"/>
      <c r="K20" s="1">
        <f t="shared" si="0"/>
        <v>14</v>
      </c>
      <c r="L20" s="1">
        <v>7</v>
      </c>
      <c r="M20" s="1" t="str">
        <f>+B39</f>
        <v>チーム名</v>
      </c>
      <c r="N20" s="1">
        <f>+C38</f>
        <v>0</v>
      </c>
      <c r="O20" s="1">
        <f>+E38</f>
        <v>0</v>
      </c>
      <c r="P20" s="7">
        <f t="shared" si="2"/>
        <v>0</v>
      </c>
      <c r="Q20" s="7">
        <f>+IF($O20=$N$8,$G38,0)</f>
        <v>0</v>
      </c>
      <c r="R20" s="7">
        <f>+IF($O20=$N$8,$G39,0)</f>
        <v>0</v>
      </c>
      <c r="S20" s="7">
        <f>+IF($O20=$N$8,$G40,0)</f>
        <v>0</v>
      </c>
      <c r="T20" s="7" t="b">
        <f>+IF($O20=$N$8,$G41,IF($O20=$N$9,G38))</f>
        <v>0</v>
      </c>
      <c r="U20" s="7">
        <f>IF($O20=$N$9,$G39,0)</f>
        <v>0</v>
      </c>
      <c r="V20" s="7">
        <f>+IF(AND($W20=TRUE(),$X20=FALSE()),0,IF(AND($W20=FALSE(),$X20=TRUE()),$G40,0))</f>
        <v>0</v>
      </c>
    </row>
    <row r="21" spans="1:24" x14ac:dyDescent="0.15">
      <c r="A21" s="41"/>
      <c r="B21" s="51"/>
      <c r="C21" s="51"/>
      <c r="D21" s="51"/>
      <c r="E21" s="54"/>
      <c r="F21" s="26" t="str">
        <f>+IF(O$15=N8,"3年生以下⇒",IF(O$15=N9,"","年生⇒"))</f>
        <v>年生⇒</v>
      </c>
      <c r="G21" s="27"/>
      <c r="H21" s="28" t="s">
        <v>25</v>
      </c>
      <c r="I21" s="42"/>
      <c r="K21" s="1">
        <f t="shared" si="0"/>
        <v>15</v>
      </c>
      <c r="L21" s="1">
        <v>8</v>
      </c>
      <c r="M21" s="1" t="str">
        <f>+B43</f>
        <v>チーム名</v>
      </c>
      <c r="N21" s="1">
        <f>+C42</f>
        <v>0</v>
      </c>
      <c r="O21" s="1">
        <f>+E42</f>
        <v>0</v>
      </c>
      <c r="P21" s="7">
        <f t="shared" si="2"/>
        <v>0</v>
      </c>
      <c r="Q21" s="7">
        <f>+IF($O21=$N$8,$G42,0)</f>
        <v>0</v>
      </c>
      <c r="R21" s="7">
        <f>+IF($O21=$N$8,$G43,0)</f>
        <v>0</v>
      </c>
      <c r="S21" s="7">
        <f>+IF($O21=$N$8,$G44,0)</f>
        <v>0</v>
      </c>
      <c r="T21" s="7" t="b">
        <f>+IF($O21=$N$8,$G45,IF($O21=$N$9,G42))</f>
        <v>0</v>
      </c>
      <c r="U21" s="7">
        <f>IF($O21=$N$9,$G43,0)</f>
        <v>0</v>
      </c>
      <c r="V21" s="7">
        <f>+IF(AND($W21=TRUE(),$X21=FALSE()),0,IF(AND($W21=FALSE(),$X21=TRUE()),$G44,0))</f>
        <v>0</v>
      </c>
    </row>
    <row r="22" spans="1:24" ht="16.149999999999999" customHeight="1" x14ac:dyDescent="0.15">
      <c r="A22" s="41">
        <v>3</v>
      </c>
      <c r="B22" s="18" t="s">
        <v>24</v>
      </c>
      <c r="C22" s="50"/>
      <c r="D22" s="50"/>
      <c r="E22" s="52"/>
      <c r="F22" s="19" t="str">
        <f>+IF(O$16=N8,"6年生⇒",IF(O$16=N9,"3年生⇒","年生⇒"))</f>
        <v>年生⇒</v>
      </c>
      <c r="G22" s="20"/>
      <c r="H22" s="21" t="s">
        <v>25</v>
      </c>
      <c r="I22" s="42">
        <f>IF(O16="上級生",SUM(G22:G25),SUM(G22:G24))</f>
        <v>0</v>
      </c>
      <c r="K22" s="1">
        <f t="shared" si="0"/>
        <v>16</v>
      </c>
      <c r="P22" s="7"/>
      <c r="Q22" s="7"/>
    </row>
    <row r="23" spans="1:24" x14ac:dyDescent="0.15">
      <c r="A23" s="41"/>
      <c r="B23" s="51" t="s">
        <v>20</v>
      </c>
      <c r="C23" s="51"/>
      <c r="D23" s="51"/>
      <c r="E23" s="53"/>
      <c r="F23" s="22" t="str">
        <f>+IF(O$16=N8,"5年生⇒",IF(O$16=N9,"2年生⇒","年生⇒"))</f>
        <v>年生⇒</v>
      </c>
      <c r="G23" s="23"/>
      <c r="H23" s="24" t="s">
        <v>25</v>
      </c>
      <c r="I23" s="42"/>
      <c r="K23" s="1">
        <f t="shared" si="0"/>
        <v>17</v>
      </c>
      <c r="P23" s="7"/>
      <c r="Q23" s="7"/>
    </row>
    <row r="24" spans="1:24" ht="13.7" customHeight="1" x14ac:dyDescent="0.15">
      <c r="A24" s="41"/>
      <c r="B24" s="51"/>
      <c r="C24" s="51"/>
      <c r="D24" s="51"/>
      <c r="E24" s="53"/>
      <c r="F24" s="22" t="str">
        <f>+IF(O$16=N8,"4年生⇒",IF(O$16=N9,"1年生⇒","年生⇒"))</f>
        <v>年生⇒</v>
      </c>
      <c r="G24" s="25"/>
      <c r="H24" s="24" t="s">
        <v>25</v>
      </c>
      <c r="I24" s="42"/>
      <c r="K24" s="1">
        <f t="shared" si="0"/>
        <v>18</v>
      </c>
      <c r="P24" s="7"/>
      <c r="Q24" s="7"/>
    </row>
    <row r="25" spans="1:24" x14ac:dyDescent="0.15">
      <c r="A25" s="41"/>
      <c r="B25" s="51"/>
      <c r="C25" s="51"/>
      <c r="D25" s="51"/>
      <c r="E25" s="54"/>
      <c r="F25" s="26" t="str">
        <f>+IF(O$16=N8,"3年生以下⇒",IF(O$16=N9,"","年生⇒"))</f>
        <v>年生⇒</v>
      </c>
      <c r="G25" s="27"/>
      <c r="H25" s="28" t="s">
        <v>25</v>
      </c>
      <c r="I25" s="42"/>
      <c r="K25" s="1">
        <f t="shared" si="0"/>
        <v>19</v>
      </c>
      <c r="P25" s="7"/>
      <c r="Q25" s="29"/>
      <c r="R25" s="16"/>
      <c r="S25" s="16"/>
      <c r="T25" s="16"/>
      <c r="U25" s="16"/>
      <c r="V25" s="16"/>
    </row>
    <row r="26" spans="1:24" ht="16.149999999999999" customHeight="1" x14ac:dyDescent="0.15">
      <c r="A26" s="41">
        <v>4</v>
      </c>
      <c r="B26" s="18" t="s">
        <v>24</v>
      </c>
      <c r="C26" s="50"/>
      <c r="D26" s="50"/>
      <c r="E26" s="52"/>
      <c r="F26" s="19" t="str">
        <f>+IF(O$17=N8,"6年生⇒",IF(O$17=N9,"3年生⇒","年生⇒"))</f>
        <v>年生⇒</v>
      </c>
      <c r="G26" s="20"/>
      <c r="H26" s="21" t="s">
        <v>25</v>
      </c>
      <c r="I26" s="42">
        <f>IF(O17="上級生",SUM(G26:G29),SUM(G26:G28))</f>
        <v>0</v>
      </c>
      <c r="K26" s="1">
        <f t="shared" si="0"/>
        <v>20</v>
      </c>
      <c r="P26" s="7"/>
      <c r="Q26" s="29"/>
      <c r="R26" s="16"/>
      <c r="S26" s="16"/>
      <c r="T26" s="16"/>
      <c r="U26" s="16"/>
      <c r="V26" s="16"/>
    </row>
    <row r="27" spans="1:24" x14ac:dyDescent="0.15">
      <c r="A27" s="41"/>
      <c r="B27" s="51" t="s">
        <v>20</v>
      </c>
      <c r="C27" s="51"/>
      <c r="D27" s="51"/>
      <c r="E27" s="53"/>
      <c r="F27" s="22" t="str">
        <f>+IF(O$17=N8,"5年生⇒",IF(O$17=N9,"2年生⇒","年生⇒"))</f>
        <v>年生⇒</v>
      </c>
      <c r="G27" s="23"/>
      <c r="H27" s="24" t="s">
        <v>25</v>
      </c>
      <c r="I27" s="42"/>
      <c r="K27" s="1">
        <f t="shared" si="0"/>
        <v>21</v>
      </c>
      <c r="P27" s="7"/>
      <c r="Q27" s="29"/>
      <c r="R27" s="16"/>
      <c r="S27" s="16"/>
      <c r="T27" s="16"/>
      <c r="U27" s="16"/>
      <c r="V27" s="16"/>
    </row>
    <row r="28" spans="1:24" ht="13.7" customHeight="1" x14ac:dyDescent="0.15">
      <c r="A28" s="41"/>
      <c r="B28" s="51"/>
      <c r="C28" s="51"/>
      <c r="D28" s="51"/>
      <c r="E28" s="53"/>
      <c r="F28" s="22" t="str">
        <f>+IF(O$17=N8,"4年生⇒",IF(O$17=N9,"1年生⇒","年生⇒"))</f>
        <v>年生⇒</v>
      </c>
      <c r="G28" s="25"/>
      <c r="H28" s="24" t="s">
        <v>25</v>
      </c>
      <c r="I28" s="42"/>
      <c r="K28" s="1">
        <f t="shared" si="0"/>
        <v>22</v>
      </c>
      <c r="L28" s="11"/>
      <c r="M28" s="11"/>
      <c r="N28" s="11"/>
      <c r="O28" s="11"/>
      <c r="P28" s="7"/>
      <c r="Q28" s="7"/>
    </row>
    <row r="29" spans="1:24" x14ac:dyDescent="0.15">
      <c r="A29" s="41"/>
      <c r="B29" s="51"/>
      <c r="C29" s="51"/>
      <c r="D29" s="51"/>
      <c r="E29" s="54"/>
      <c r="F29" s="26" t="str">
        <f>+IF(O$17=N8,"3年生以下⇒",IF(O$17=N9,"","年生⇒"))</f>
        <v>年生⇒</v>
      </c>
      <c r="G29" s="27"/>
      <c r="H29" s="28" t="s">
        <v>25</v>
      </c>
      <c r="I29" s="42"/>
      <c r="K29" s="1">
        <f t="shared" si="0"/>
        <v>23</v>
      </c>
      <c r="L29" s="16"/>
      <c r="M29" s="16"/>
      <c r="N29" s="16"/>
      <c r="O29" s="16"/>
      <c r="P29" s="29"/>
      <c r="Q29" s="7"/>
      <c r="W29" s="16"/>
      <c r="X29" s="16"/>
    </row>
    <row r="30" spans="1:24" ht="16.149999999999999" customHeight="1" x14ac:dyDescent="0.15">
      <c r="A30" s="41">
        <v>5</v>
      </c>
      <c r="B30" s="18" t="s">
        <v>24</v>
      </c>
      <c r="C30" s="50"/>
      <c r="D30" s="50"/>
      <c r="E30" s="52"/>
      <c r="F30" s="19" t="str">
        <f>+IF(O$18=N8,"6年生⇒",IF(O$18=N9,"3年生⇒","年生⇒"))</f>
        <v>年生⇒</v>
      </c>
      <c r="G30" s="20"/>
      <c r="H30" s="21" t="s">
        <v>25</v>
      </c>
      <c r="I30" s="42">
        <f>IF(O18="上級生",SUM(G30:G33),SUM(G30:G32))</f>
        <v>0</v>
      </c>
      <c r="K30" s="1">
        <f t="shared" si="0"/>
        <v>24</v>
      </c>
      <c r="L30" s="16"/>
      <c r="M30" s="16"/>
      <c r="N30" s="16"/>
      <c r="O30" s="16"/>
      <c r="P30" s="29"/>
      <c r="Q30" s="7"/>
      <c r="W30" s="16"/>
      <c r="X30" s="16"/>
    </row>
    <row r="31" spans="1:24" x14ac:dyDescent="0.15">
      <c r="A31" s="41"/>
      <c r="B31" s="51" t="s">
        <v>20</v>
      </c>
      <c r="C31" s="51"/>
      <c r="D31" s="51"/>
      <c r="E31" s="53"/>
      <c r="F31" s="22" t="str">
        <f>+IF(O$18=N8,"5年生⇒",IF(O$18=N9,"2年生⇒","年生⇒"))</f>
        <v>年生⇒</v>
      </c>
      <c r="G31" s="23"/>
      <c r="H31" s="24" t="s">
        <v>25</v>
      </c>
      <c r="I31" s="42"/>
      <c r="K31" s="1">
        <f t="shared" si="0"/>
        <v>25</v>
      </c>
      <c r="L31" s="16"/>
      <c r="M31" s="16"/>
      <c r="N31" s="16"/>
      <c r="O31" s="16"/>
      <c r="P31" s="29"/>
      <c r="W31" s="16"/>
      <c r="X31" s="16"/>
    </row>
    <row r="32" spans="1:24" ht="13.7" customHeight="1" x14ac:dyDescent="0.15">
      <c r="A32" s="41"/>
      <c r="B32" s="51"/>
      <c r="C32" s="51"/>
      <c r="D32" s="51"/>
      <c r="E32" s="53"/>
      <c r="F32" s="22" t="str">
        <f>+IF(O$18=N8,"4年生⇒",IF(O$18=N9,"1年生⇒","年生⇒"))</f>
        <v>年生⇒</v>
      </c>
      <c r="G32" s="25"/>
      <c r="H32" s="24" t="s">
        <v>25</v>
      </c>
      <c r="I32" s="42"/>
      <c r="K32" s="1">
        <f t="shared" si="0"/>
        <v>26</v>
      </c>
      <c r="P32" s="7"/>
    </row>
    <row r="33" spans="1:24" x14ac:dyDescent="0.15">
      <c r="A33" s="41"/>
      <c r="B33" s="51"/>
      <c r="C33" s="51"/>
      <c r="D33" s="51"/>
      <c r="E33" s="54"/>
      <c r="F33" s="26" t="str">
        <f>+IF(O$18=N8,"3年生以下⇒",IF(O$18=N9,"","年生⇒"))</f>
        <v>年生⇒</v>
      </c>
      <c r="G33" s="27"/>
      <c r="H33" s="28" t="s">
        <v>25</v>
      </c>
      <c r="I33" s="42"/>
      <c r="K33" s="1">
        <f t="shared" si="0"/>
        <v>27</v>
      </c>
      <c r="P33" s="7"/>
    </row>
    <row r="34" spans="1:24" ht="16.149999999999999" customHeight="1" x14ac:dyDescent="0.15">
      <c r="A34" s="41">
        <v>6</v>
      </c>
      <c r="B34" s="18" t="s">
        <v>24</v>
      </c>
      <c r="C34" s="50"/>
      <c r="D34" s="50"/>
      <c r="E34" s="52"/>
      <c r="F34" s="19" t="str">
        <f>+IF(O$19=N8,"6年生⇒",IF(O$19=N9,"3年生⇒","年生⇒"))</f>
        <v>年生⇒</v>
      </c>
      <c r="G34" s="20"/>
      <c r="H34" s="21" t="s">
        <v>25</v>
      </c>
      <c r="I34" s="42">
        <f>IF(O19="上級生",SUM(G34:G37),SUM(G34:G36))</f>
        <v>0</v>
      </c>
      <c r="K34" s="1">
        <f t="shared" si="0"/>
        <v>28</v>
      </c>
      <c r="P34" s="7"/>
    </row>
    <row r="35" spans="1:24" x14ac:dyDescent="0.15">
      <c r="A35" s="41"/>
      <c r="B35" s="51" t="s">
        <v>20</v>
      </c>
      <c r="C35" s="51"/>
      <c r="D35" s="51"/>
      <c r="E35" s="53"/>
      <c r="F35" s="22" t="str">
        <f>+IF(O$19=N8,"5年生⇒",IF(O$19=N9,"2年生⇒","年生⇒"))</f>
        <v>年生⇒</v>
      </c>
      <c r="G35" s="23"/>
      <c r="H35" s="24" t="s">
        <v>25</v>
      </c>
      <c r="I35" s="42"/>
      <c r="K35" s="1">
        <f t="shared" si="0"/>
        <v>29</v>
      </c>
    </row>
    <row r="36" spans="1:24" ht="13.7" customHeight="1" x14ac:dyDescent="0.15">
      <c r="A36" s="41"/>
      <c r="B36" s="51"/>
      <c r="C36" s="51"/>
      <c r="D36" s="51"/>
      <c r="E36" s="53"/>
      <c r="F36" s="22" t="str">
        <f>+IF(O$19=N8,"4年生⇒",IF(O$19=N9,"1年生⇒","年生⇒"))</f>
        <v>年生⇒</v>
      </c>
      <c r="G36" s="25"/>
      <c r="H36" s="24" t="s">
        <v>25</v>
      </c>
      <c r="I36" s="42"/>
      <c r="K36" s="1">
        <f t="shared" si="0"/>
        <v>30</v>
      </c>
    </row>
    <row r="37" spans="1:24" x14ac:dyDescent="0.15">
      <c r="A37" s="41"/>
      <c r="B37" s="51"/>
      <c r="C37" s="51"/>
      <c r="D37" s="51"/>
      <c r="E37" s="54"/>
      <c r="F37" s="26" t="str">
        <f>+IF(O$19=N8,"3年生以下⇒",IF(O$19=N9,"","年生⇒"))</f>
        <v>年生⇒</v>
      </c>
      <c r="G37" s="27"/>
      <c r="H37" s="28" t="s">
        <v>25</v>
      </c>
      <c r="I37" s="42"/>
      <c r="K37" s="1">
        <f t="shared" si="0"/>
        <v>31</v>
      </c>
    </row>
    <row r="38" spans="1:24" ht="16.149999999999999" customHeight="1" x14ac:dyDescent="0.15">
      <c r="A38" s="41">
        <v>7</v>
      </c>
      <c r="B38" s="18" t="s">
        <v>24</v>
      </c>
      <c r="C38" s="50"/>
      <c r="D38" s="50"/>
      <c r="E38" s="52"/>
      <c r="F38" s="19" t="str">
        <f>+IF(O$20=N8,"6年生⇒",IF(O$20=N9,"3年生⇒","年生⇒"))</f>
        <v>年生⇒</v>
      </c>
      <c r="G38" s="20"/>
      <c r="H38" s="21" t="s">
        <v>25</v>
      </c>
      <c r="I38" s="42">
        <f>IF(O20="上級生",SUM(G38:G41),SUM(G38:G40))</f>
        <v>0</v>
      </c>
      <c r="K38" s="1">
        <f t="shared" si="0"/>
        <v>32</v>
      </c>
    </row>
    <row r="39" spans="1:24" x14ac:dyDescent="0.15">
      <c r="A39" s="41"/>
      <c r="B39" s="51" t="s">
        <v>20</v>
      </c>
      <c r="C39" s="51"/>
      <c r="D39" s="51"/>
      <c r="E39" s="53"/>
      <c r="F39" s="22" t="str">
        <f>+IF(O$20=N8,"5年生⇒",IF(O$20=N9,"2年生⇒","年生⇒"))</f>
        <v>年生⇒</v>
      </c>
      <c r="G39" s="23"/>
      <c r="H39" s="24" t="s">
        <v>25</v>
      </c>
      <c r="I39" s="42"/>
      <c r="K39" s="1">
        <f t="shared" si="0"/>
        <v>33</v>
      </c>
    </row>
    <row r="40" spans="1:24" ht="13.7" customHeight="1" x14ac:dyDescent="0.15">
      <c r="A40" s="41"/>
      <c r="B40" s="51"/>
      <c r="C40" s="51"/>
      <c r="D40" s="51"/>
      <c r="E40" s="53"/>
      <c r="F40" s="22" t="str">
        <f>+IF(O$20=N8,"4年生⇒",IF(O$20=N9,"1年生⇒","年生⇒"))</f>
        <v>年生⇒</v>
      </c>
      <c r="G40" s="25"/>
      <c r="H40" s="24" t="s">
        <v>25</v>
      </c>
      <c r="I40" s="42"/>
      <c r="K40" s="1">
        <f t="shared" si="0"/>
        <v>34</v>
      </c>
    </row>
    <row r="41" spans="1:24" x14ac:dyDescent="0.15">
      <c r="A41" s="41"/>
      <c r="B41" s="51"/>
      <c r="C41" s="51"/>
      <c r="D41" s="51"/>
      <c r="E41" s="54"/>
      <c r="F41" s="26" t="str">
        <f>+IF(O$20=N8,"3年生以下⇒",IF(O$20=N9,"","年生⇒"))</f>
        <v>年生⇒</v>
      </c>
      <c r="G41" s="27"/>
      <c r="H41" s="28" t="s">
        <v>25</v>
      </c>
      <c r="I41" s="42"/>
      <c r="K41" s="1">
        <f t="shared" si="0"/>
        <v>35</v>
      </c>
    </row>
    <row r="42" spans="1:24" ht="16.149999999999999" customHeight="1" x14ac:dyDescent="0.15">
      <c r="A42" s="41">
        <v>8</v>
      </c>
      <c r="B42" s="18" t="s">
        <v>24</v>
      </c>
      <c r="C42" s="50"/>
      <c r="D42" s="50"/>
      <c r="E42" s="52"/>
      <c r="F42" s="19" t="str">
        <f>+IF(O$21=N8,"6年生⇒",IF(O$21=N9,"3年生⇒","年生⇒"))</f>
        <v>年生⇒</v>
      </c>
      <c r="G42" s="20"/>
      <c r="H42" s="21" t="s">
        <v>25</v>
      </c>
      <c r="I42" s="42">
        <f>IF(O21="上級生",SUM(G42:G45),SUM(G42:G44))</f>
        <v>0</v>
      </c>
      <c r="K42" s="1">
        <f t="shared" si="0"/>
        <v>36</v>
      </c>
    </row>
    <row r="43" spans="1:24" x14ac:dyDescent="0.15">
      <c r="A43" s="41"/>
      <c r="B43" s="51" t="s">
        <v>20</v>
      </c>
      <c r="C43" s="51"/>
      <c r="D43" s="51"/>
      <c r="E43" s="53"/>
      <c r="F43" s="22" t="str">
        <f>+IF(O$21=N8,"5年生⇒",IF(O$21=N9,"2年生⇒","年生⇒"))</f>
        <v>年生⇒</v>
      </c>
      <c r="G43" s="23"/>
      <c r="H43" s="24" t="s">
        <v>25</v>
      </c>
      <c r="I43" s="42"/>
      <c r="K43" s="1">
        <f t="shared" si="0"/>
        <v>37</v>
      </c>
    </row>
    <row r="44" spans="1:24" ht="13.7" customHeight="1" x14ac:dyDescent="0.15">
      <c r="A44" s="41"/>
      <c r="B44" s="51"/>
      <c r="C44" s="51"/>
      <c r="D44" s="51"/>
      <c r="E44" s="53"/>
      <c r="F44" s="22" t="str">
        <f>+IF(O$21=N8,"4年生⇒",IF(O$21=N9,"1年生⇒","年生⇒"))</f>
        <v>年生⇒</v>
      </c>
      <c r="G44" s="25"/>
      <c r="H44" s="24" t="s">
        <v>25</v>
      </c>
      <c r="I44" s="42"/>
      <c r="K44" s="1">
        <f t="shared" si="0"/>
        <v>38</v>
      </c>
    </row>
    <row r="45" spans="1:24" x14ac:dyDescent="0.15">
      <c r="A45" s="41"/>
      <c r="B45" s="51"/>
      <c r="C45" s="51"/>
      <c r="D45" s="51"/>
      <c r="E45" s="54"/>
      <c r="F45" s="26" t="str">
        <f>+IF(O$21=N8,"3年生以下⇒",IF(O$21=N9,"","年生⇒"))</f>
        <v>年生⇒</v>
      </c>
      <c r="G45" s="27"/>
      <c r="H45" s="28" t="s">
        <v>25</v>
      </c>
      <c r="I45" s="42"/>
      <c r="K45" s="1">
        <f t="shared" si="0"/>
        <v>39</v>
      </c>
    </row>
    <row r="46" spans="1:24" s="16" customFormat="1" ht="30.2" customHeight="1" x14ac:dyDescent="0.15">
      <c r="A46" s="13" t="s">
        <v>26</v>
      </c>
      <c r="B46" s="61" t="s">
        <v>32</v>
      </c>
      <c r="C46" s="61"/>
      <c r="D46" s="61"/>
      <c r="E46" s="61"/>
      <c r="F46" s="61"/>
      <c r="G46" s="61"/>
      <c r="H46" s="61"/>
      <c r="I46" s="61"/>
      <c r="L46" s="1"/>
      <c r="M46" s="1"/>
      <c r="N46" s="1"/>
      <c r="O46" s="1"/>
      <c r="P46" s="2"/>
      <c r="Q46" s="2"/>
      <c r="R46" s="1"/>
      <c r="S46" s="1"/>
      <c r="T46" s="1"/>
      <c r="U46" s="1"/>
      <c r="V46" s="1"/>
      <c r="W46" s="1"/>
      <c r="X46" s="1"/>
    </row>
    <row r="47" spans="1:24" s="16" customFormat="1" ht="30.2" customHeight="1" x14ac:dyDescent="0.15">
      <c r="A47" s="13" t="s">
        <v>27</v>
      </c>
      <c r="B47" s="62" t="s">
        <v>31</v>
      </c>
      <c r="C47" s="62"/>
      <c r="D47" s="62"/>
      <c r="E47" s="62"/>
      <c r="F47" s="62"/>
      <c r="G47" s="62"/>
      <c r="H47" s="62"/>
      <c r="I47" s="62"/>
      <c r="L47" s="1"/>
      <c r="M47" s="1"/>
      <c r="N47" s="1"/>
      <c r="O47" s="1"/>
      <c r="P47" s="2"/>
      <c r="Q47" s="2"/>
      <c r="R47" s="1"/>
      <c r="S47" s="1"/>
      <c r="T47" s="1"/>
      <c r="U47" s="1"/>
      <c r="V47" s="1"/>
      <c r="W47" s="1"/>
      <c r="X47" s="1"/>
    </row>
    <row r="48" spans="1:24" s="16" customFormat="1" ht="19.899999999999999" customHeight="1" x14ac:dyDescent="0.15">
      <c r="A48" s="30"/>
      <c r="B48" s="31"/>
      <c r="C48" s="31"/>
      <c r="D48" s="32"/>
      <c r="E48" s="31"/>
      <c r="F48" s="31"/>
      <c r="G48" s="31"/>
      <c r="H48" s="31"/>
      <c r="I48" s="31"/>
      <c r="P48" s="29"/>
      <c r="Q48" s="29"/>
    </row>
    <row r="49" spans="1:9" ht="24" x14ac:dyDescent="0.25">
      <c r="A49" s="55" t="s">
        <v>29</v>
      </c>
      <c r="B49" s="55"/>
      <c r="C49" s="55"/>
      <c r="D49" s="55"/>
      <c r="E49" s="55"/>
      <c r="F49" s="55"/>
      <c r="G49" s="55"/>
      <c r="H49" s="55"/>
      <c r="I49" s="33"/>
    </row>
  </sheetData>
  <mergeCells count="58">
    <mergeCell ref="A2:I2"/>
    <mergeCell ref="A4:I4"/>
    <mergeCell ref="A7:I7"/>
    <mergeCell ref="B46:I46"/>
    <mergeCell ref="B47:I47"/>
    <mergeCell ref="A38:A41"/>
    <mergeCell ref="C38:D38"/>
    <mergeCell ref="E38:E41"/>
    <mergeCell ref="I38:I41"/>
    <mergeCell ref="B39:D41"/>
    <mergeCell ref="A34:A37"/>
    <mergeCell ref="C34:D34"/>
    <mergeCell ref="E34:E37"/>
    <mergeCell ref="I34:I37"/>
    <mergeCell ref="B35:D37"/>
    <mergeCell ref="A30:A33"/>
    <mergeCell ref="A49:H49"/>
    <mergeCell ref="A42:A45"/>
    <mergeCell ref="C42:D42"/>
    <mergeCell ref="E42:E45"/>
    <mergeCell ref="I42:I45"/>
    <mergeCell ref="B43:D45"/>
    <mergeCell ref="C30:D30"/>
    <mergeCell ref="E30:E33"/>
    <mergeCell ref="I30:I33"/>
    <mergeCell ref="B31:D33"/>
    <mergeCell ref="A26:A29"/>
    <mergeCell ref="C26:D26"/>
    <mergeCell ref="E26:E29"/>
    <mergeCell ref="I26:I29"/>
    <mergeCell ref="B27:D29"/>
    <mergeCell ref="A22:A25"/>
    <mergeCell ref="C22:D22"/>
    <mergeCell ref="E22:E25"/>
    <mergeCell ref="I22:I25"/>
    <mergeCell ref="B23:D25"/>
    <mergeCell ref="A18:A21"/>
    <mergeCell ref="C18:D18"/>
    <mergeCell ref="E18:E21"/>
    <mergeCell ref="I18:I21"/>
    <mergeCell ref="B19:D21"/>
    <mergeCell ref="A14:A17"/>
    <mergeCell ref="C14:D14"/>
    <mergeCell ref="E14:E17"/>
    <mergeCell ref="I14:I17"/>
    <mergeCell ref="B15:D17"/>
    <mergeCell ref="B11:C11"/>
    <mergeCell ref="D11:E11"/>
    <mergeCell ref="F11:H11"/>
    <mergeCell ref="B13:D13"/>
    <mergeCell ref="F13:H13"/>
    <mergeCell ref="A6:I6"/>
    <mergeCell ref="B8:I8"/>
    <mergeCell ref="A9:A10"/>
    <mergeCell ref="B9:C10"/>
    <mergeCell ref="D9:D10"/>
    <mergeCell ref="E9:I9"/>
    <mergeCell ref="E10:I10"/>
  </mergeCells>
  <phoneticPr fontId="9"/>
  <dataValidations count="2">
    <dataValidation type="list" allowBlank="1" showInputMessage="1" showErrorMessage="1" sqref="E18:E45" xr:uid="{D27447D1-BFA4-479D-A1FF-E4E54942C71C}">
      <formula1>"プルダウンで選択,３年生以下の部"</formula1>
    </dataValidation>
    <dataValidation type="list" allowBlank="1" showInputMessage="1" showErrorMessage="1" sqref="E14:E17" xr:uid="{846DC48D-6C88-48E0-84E3-3718D1D9262D}">
      <formula1>"３年生以下の部"</formula1>
    </dataValidation>
  </dataValidations>
  <pageMargins left="0.7" right="0.7" top="0.75" bottom="0.75" header="0.511811023622047" footer="0.511811023622047"/>
  <pageSetup paperSize="9" scale="94"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dc:description/>
  <cp:lastModifiedBy>hammer</cp:lastModifiedBy>
  <cp:revision>6</cp:revision>
  <cp:lastPrinted>2023-09-08T10:05:43Z</cp:lastPrinted>
  <dcterms:created xsi:type="dcterms:W3CDTF">2017-08-09T01:01:21Z</dcterms:created>
  <dcterms:modified xsi:type="dcterms:W3CDTF">2023-09-11T09:33:59Z</dcterms:modified>
  <dc:language>ja-JP</dc:language>
</cp:coreProperties>
</file>