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書" sheetId="1" state="visible" r:id="rId2"/>
  </sheets>
  <definedNames>
    <definedName function="false" hidden="false" localSheetId="0" name="_xlnm.Print_Area" vbProcedure="false">申込書!$A$4:$I$47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0" authorId="0">
      <text>
        <r>
          <rPr>
            <b val="true"/>
            <sz val="9"/>
            <color rgb="FF000000"/>
            <rFont val="ＭＳ Ｐゴシック"/>
            <family val="3"/>
            <charset val="128"/>
          </rPr>
          <t xml:space="preserve">カテゴリー　⇒　学年構成　の順に記入願います。</t>
        </r>
      </text>
    </comment>
  </commentList>
</comments>
</file>

<file path=xl/sharedStrings.xml><?xml version="1.0" encoding="utf-8"?>
<sst xmlns="http://schemas.openxmlformats.org/spreadsheetml/2006/main" count="94" uniqueCount="38">
  <si>
    <t xml:space="preserve">上級生（4年生以上の部）：3年生以下が混じっても構いません。</t>
  </si>
  <si>
    <t xml:space="preserve">下級生（3年生以下の部）：3年生以下のみで構成して下さい。</t>
  </si>
  <si>
    <t xml:space="preserve">ＳＭＢＣカップ等は異なり、選手の個人名は記入いただく必要ありません。</t>
  </si>
  <si>
    <t xml:space="preserve">2023 市原タグラグビー交流会　参加申込書</t>
  </si>
  <si>
    <t xml:space="preserve">団体名</t>
  </si>
  <si>
    <t xml:space="preserve">４年生以上の部</t>
  </si>
  <si>
    <t xml:space="preserve">責任者氏名</t>
  </si>
  <si>
    <t xml:space="preserve">メール　　アドレス</t>
  </si>
  <si>
    <t xml:space="preserve">３年生以下の部</t>
  </si>
  <si>
    <t xml:space="preserve">連絡先
（TEL）</t>
  </si>
  <si>
    <t xml:space="preserve">大型バス利用予定台数
なし⇒0、利用予定台数</t>
  </si>
  <si>
    <t xml:space="preserve">台</t>
  </si>
  <si>
    <t xml:space="preserve">6年</t>
  </si>
  <si>
    <t xml:space="preserve">5年</t>
  </si>
  <si>
    <t xml:space="preserve">4年</t>
  </si>
  <si>
    <t xml:space="preserve">3年</t>
  </si>
  <si>
    <t xml:space="preserve">2年</t>
  </si>
  <si>
    <t xml:space="preserve">1年</t>
  </si>
  <si>
    <t xml:space="preserve">M</t>
  </si>
  <si>
    <t xml:space="preserve">ＮＯ</t>
  </si>
  <si>
    <t xml:space="preserve">参加チーム名
（選手の個人名ではなく、チーム名です。）</t>
  </si>
  <si>
    <t xml:space="preserve">参加
カテゴリー</t>
  </si>
  <si>
    <t xml:space="preserve">チーム学年構成</t>
  </si>
  <si>
    <t xml:space="preserve">人数</t>
  </si>
  <si>
    <t xml:space="preserve">チーム名</t>
  </si>
  <si>
    <t xml:space="preserve">フリガナ</t>
  </si>
  <si>
    <t xml:space="preserve">カテゴリー</t>
  </si>
  <si>
    <t xml:space="preserve">人数計</t>
  </si>
  <si>
    <t xml:space="preserve">ﾌﾘｶﾞﾅ：</t>
  </si>
  <si>
    <t xml:space="preserve">プルダウンで選択</t>
  </si>
  <si>
    <t xml:space="preserve">名</t>
  </si>
  <si>
    <t xml:space="preserve">1．</t>
  </si>
  <si>
    <t xml:space="preserve">現時点で参加チーム数は、低学年18チーム、高学年24チームとします。</t>
  </si>
  <si>
    <t xml:space="preserve">2．</t>
  </si>
  <si>
    <t xml:space="preserve">1チームの登録人数の上限は設けません（最低7名）。10名超のチームは1試合に選手全員を出場させる必要はありません。</t>
  </si>
  <si>
    <t xml:space="preserve">3．</t>
  </si>
  <si>
    <t xml:space="preserve">荒天等での中止決定は、午前6時00分とし、参加チーム代表者にメールにて連絡します。</t>
  </si>
  <si>
    <t xml:space="preserve">2023年8月13日(日）必着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</si>
</sst>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1]General"/>
    <numFmt numFmtId="166" formatCode="General"/>
  </numFmts>
  <fonts count="13">
    <font>
      <sz val="11"/>
      <color rgb="FF000000"/>
      <name val="ＭＳ Ｐ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u val="single"/>
      <sz val="11"/>
      <color rgb="FF0000FF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b val="true"/>
      <sz val="20"/>
      <name val="ＭＳ Ｐゴシック"/>
      <family val="3"/>
      <charset val="128"/>
    </font>
    <font>
      <b val="true"/>
      <sz val="9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/>
      <right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22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2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22" applyFont="false" applyBorder="true" applyAlignment="true" applyProtection="false">
      <alignment horizontal="left" vertical="center" textRotation="0" wrapText="false" indent="1" shrinkToFit="true"/>
      <protection locked="true" hidden="false"/>
    </xf>
    <xf numFmtId="166" fontId="5" fillId="0" borderId="10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3" xfId="22" applyFont="false" applyBorder="true" applyAlignment="true" applyProtection="false">
      <alignment horizontal="left" vertical="center" textRotation="0" wrapText="false" indent="1" shrinkToFit="true"/>
      <protection locked="true" hidden="false"/>
    </xf>
    <xf numFmtId="166" fontId="5" fillId="0" borderId="14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7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3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22" applyFont="true" applyBorder="true" applyAlignment="true" applyProtection="false">
      <alignment horizontal="left" vertical="center" textRotation="0" wrapText="false" indent="1" shrinkToFit="true"/>
      <protection locked="true" hidden="false"/>
    </xf>
    <xf numFmtId="164" fontId="5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1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1"/>
    <cellStyle name="標準 2" xfId="22"/>
    <cellStyle name="Excel Built-in Normal" xfId="23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46" activeCellId="0" sqref="P46"/>
    </sheetView>
  </sheetViews>
  <sheetFormatPr defaultColWidth="9.00390625" defaultRowHeight="13.2" zeroHeight="false" outlineLevelRow="0" outlineLevelCol="0"/>
  <cols>
    <col collapsed="false" customWidth="true" hidden="false" outlineLevel="0" max="1" min="1" style="1" width="11"/>
    <col collapsed="false" customWidth="false" hidden="false" outlineLevel="0" max="2" min="2" style="1" width="9"/>
    <col collapsed="false" customWidth="true" hidden="false" outlineLevel="0" max="3" min="3" style="1" width="17.77"/>
    <col collapsed="false" customWidth="false" hidden="false" outlineLevel="0" max="4" min="4" style="1" width="9"/>
    <col collapsed="false" customWidth="true" hidden="false" outlineLevel="0" max="5" min="5" style="1" width="15.22"/>
    <col collapsed="false" customWidth="true" hidden="false" outlineLevel="0" max="6" min="6" style="1" width="12.65"/>
    <col collapsed="false" customWidth="true" hidden="false" outlineLevel="0" max="8" min="7" style="1" width="3.33"/>
    <col collapsed="false" customWidth="true" hidden="false" outlineLevel="0" max="9" min="9" style="1" width="7.11"/>
    <col collapsed="false" customWidth="false" hidden="false" outlineLevel="0" max="10" min="10" style="1" width="9"/>
    <col collapsed="false" customWidth="true" hidden="true" outlineLevel="0" max="11" min="11" style="2" width="3.33"/>
    <col collapsed="false" customWidth="true" hidden="false" outlineLevel="0" max="12" min="12" style="2" width="2.44"/>
    <col collapsed="false" customWidth="false" hidden="false" outlineLevel="0" max="15" min="13" style="2" width="9"/>
    <col collapsed="false" customWidth="true" hidden="false" outlineLevel="0" max="16" min="16" style="3" width="7.11"/>
    <col collapsed="false" customWidth="true" hidden="false" outlineLevel="0" max="17" min="17" style="3" width="4.33"/>
    <col collapsed="false" customWidth="true" hidden="false" outlineLevel="0" max="19" min="18" style="1" width="4.33"/>
    <col collapsed="false" customWidth="true" hidden="false" outlineLevel="0" max="20" min="20" style="1" width="6.88"/>
    <col collapsed="false" customWidth="true" hidden="false" outlineLevel="0" max="22" min="21" style="1" width="4.33"/>
    <col collapsed="false" customWidth="true" hidden="false" outlineLevel="0" max="24" min="23" style="1" width="7.11"/>
    <col collapsed="false" customWidth="false" hidden="false" outlineLevel="0" max="251" min="25" style="1" width="9"/>
    <col collapsed="false" customWidth="true" hidden="false" outlineLevel="0" max="252" min="252" style="1" width="11.88"/>
    <col collapsed="false" customWidth="false" hidden="false" outlineLevel="0" max="256" min="253" style="1" width="9"/>
    <col collapsed="false" customWidth="true" hidden="false" outlineLevel="0" max="257" min="257" style="1" width="7.11"/>
    <col collapsed="false" customWidth="true" hidden="false" outlineLevel="0" max="258" min="258" style="1" width="2"/>
    <col collapsed="false" customWidth="true" hidden="false" outlineLevel="0" max="259" min="259" style="1" width="2.11"/>
    <col collapsed="false" customWidth="true" hidden="false" outlineLevel="0" max="260" min="260" style="1" width="2"/>
    <col collapsed="false" customWidth="true" hidden="false" outlineLevel="0" max="261" min="261" style="1" width="5.45"/>
    <col collapsed="false" customWidth="true" hidden="false" outlineLevel="0" max="262" min="262" style="1" width="3"/>
    <col collapsed="false" customWidth="true" hidden="false" outlineLevel="0" max="264" min="263" style="1" width="3.33"/>
    <col collapsed="false" customWidth="true" hidden="false" outlineLevel="0" max="267" min="265" style="1" width="1.88"/>
    <col collapsed="false" customWidth="true" hidden="false" outlineLevel="0" max="268" min="268" style="1" width="6.88"/>
    <col collapsed="false" customWidth="true" hidden="false" outlineLevel="0" max="269" min="269" style="1" width="4.45"/>
    <col collapsed="false" customWidth="true" hidden="false" outlineLevel="0" max="270" min="270" style="1" width="4.88"/>
    <col collapsed="false" customWidth="false" hidden="false" outlineLevel="0" max="507" min="271" style="1" width="9"/>
    <col collapsed="false" customWidth="true" hidden="false" outlineLevel="0" max="508" min="508" style="1" width="11.88"/>
    <col collapsed="false" customWidth="false" hidden="false" outlineLevel="0" max="512" min="509" style="1" width="9"/>
    <col collapsed="false" customWidth="true" hidden="false" outlineLevel="0" max="513" min="513" style="1" width="7.11"/>
    <col collapsed="false" customWidth="true" hidden="false" outlineLevel="0" max="514" min="514" style="1" width="2"/>
    <col collapsed="false" customWidth="true" hidden="false" outlineLevel="0" max="515" min="515" style="1" width="2.11"/>
    <col collapsed="false" customWidth="true" hidden="false" outlineLevel="0" max="516" min="516" style="1" width="2"/>
    <col collapsed="false" customWidth="true" hidden="false" outlineLevel="0" max="517" min="517" style="1" width="5.45"/>
    <col collapsed="false" customWidth="true" hidden="false" outlineLevel="0" max="518" min="518" style="1" width="3"/>
    <col collapsed="false" customWidth="true" hidden="false" outlineLevel="0" max="520" min="519" style="1" width="3.33"/>
    <col collapsed="false" customWidth="true" hidden="false" outlineLevel="0" max="523" min="521" style="1" width="1.88"/>
    <col collapsed="false" customWidth="true" hidden="false" outlineLevel="0" max="524" min="524" style="1" width="6.88"/>
    <col collapsed="false" customWidth="true" hidden="false" outlineLevel="0" max="525" min="525" style="1" width="4.45"/>
    <col collapsed="false" customWidth="true" hidden="false" outlineLevel="0" max="526" min="526" style="1" width="4.88"/>
    <col collapsed="false" customWidth="false" hidden="false" outlineLevel="0" max="763" min="527" style="1" width="9"/>
    <col collapsed="false" customWidth="true" hidden="false" outlineLevel="0" max="764" min="764" style="1" width="11.88"/>
    <col collapsed="false" customWidth="false" hidden="false" outlineLevel="0" max="768" min="765" style="1" width="9"/>
    <col collapsed="false" customWidth="true" hidden="false" outlineLevel="0" max="769" min="769" style="1" width="7.11"/>
    <col collapsed="false" customWidth="true" hidden="false" outlineLevel="0" max="770" min="770" style="1" width="2"/>
    <col collapsed="false" customWidth="true" hidden="false" outlineLevel="0" max="771" min="771" style="1" width="2.11"/>
    <col collapsed="false" customWidth="true" hidden="false" outlineLevel="0" max="772" min="772" style="1" width="2"/>
    <col collapsed="false" customWidth="true" hidden="false" outlineLevel="0" max="773" min="773" style="1" width="5.45"/>
    <col collapsed="false" customWidth="true" hidden="false" outlineLevel="0" max="774" min="774" style="1" width="3"/>
    <col collapsed="false" customWidth="true" hidden="false" outlineLevel="0" max="776" min="775" style="1" width="3.33"/>
    <col collapsed="false" customWidth="true" hidden="false" outlineLevel="0" max="779" min="777" style="1" width="1.88"/>
    <col collapsed="false" customWidth="true" hidden="false" outlineLevel="0" max="780" min="780" style="1" width="6.88"/>
    <col collapsed="false" customWidth="true" hidden="false" outlineLevel="0" max="781" min="781" style="1" width="4.45"/>
    <col collapsed="false" customWidth="true" hidden="false" outlineLevel="0" max="782" min="782" style="1" width="4.88"/>
    <col collapsed="false" customWidth="false" hidden="false" outlineLevel="0" max="1019" min="783" style="1" width="9"/>
    <col collapsed="false" customWidth="true" hidden="false" outlineLevel="0" max="1020" min="1020" style="1" width="11.88"/>
    <col collapsed="false" customWidth="false" hidden="false" outlineLevel="0" max="1024" min="1021" style="1" width="9"/>
  </cols>
  <sheetData>
    <row r="1" customFormat="false" ht="13.2" hidden="false" customHeight="false" outlineLevel="0" collapsed="false">
      <c r="A1" s="4" t="s">
        <v>0</v>
      </c>
      <c r="I1" s="5"/>
    </row>
    <row r="2" customFormat="false" ht="13.2" hidden="false" customHeight="false" outlineLevel="0" collapsed="false">
      <c r="A2" s="4" t="s">
        <v>1</v>
      </c>
    </row>
    <row r="3" customFormat="false" ht="13.2" hidden="false" customHeight="false" outlineLevel="0" collapsed="false">
      <c r="A3" s="4" t="s">
        <v>2</v>
      </c>
    </row>
    <row r="4" s="7" customFormat="true" ht="23.4" hidden="false" customHeight="true" outlineLevel="0" collapsed="false">
      <c r="A4" s="6" t="s">
        <v>3</v>
      </c>
      <c r="B4" s="6"/>
      <c r="C4" s="6"/>
      <c r="D4" s="6"/>
      <c r="E4" s="6"/>
      <c r="F4" s="6"/>
      <c r="G4" s="6"/>
      <c r="H4" s="6"/>
      <c r="I4" s="6"/>
      <c r="K4" s="2" t="n">
        <v>1</v>
      </c>
      <c r="L4" s="2"/>
      <c r="M4" s="2"/>
      <c r="N4" s="2"/>
      <c r="O4" s="2"/>
      <c r="P4" s="8"/>
      <c r="Q4" s="8"/>
    </row>
    <row r="5" customFormat="false" ht="34.95" hidden="false" customHeight="true" outlineLevel="0" collapsed="false">
      <c r="A5" s="9" t="s">
        <v>4</v>
      </c>
      <c r="B5" s="10"/>
      <c r="C5" s="10"/>
      <c r="D5" s="10"/>
      <c r="E5" s="10"/>
      <c r="F5" s="10"/>
      <c r="G5" s="10"/>
      <c r="H5" s="10"/>
      <c r="I5" s="10"/>
      <c r="K5" s="2" t="n">
        <f aca="false">+K4+1</f>
        <v>2</v>
      </c>
      <c r="N5" s="2" t="s">
        <v>5</v>
      </c>
      <c r="P5" s="11"/>
      <c r="Q5" s="11"/>
    </row>
    <row r="6" customFormat="false" ht="18" hidden="false" customHeight="true" outlineLevel="0" collapsed="false">
      <c r="A6" s="12" t="s">
        <v>6</v>
      </c>
      <c r="B6" s="13"/>
      <c r="C6" s="13"/>
      <c r="D6" s="14" t="s">
        <v>7</v>
      </c>
      <c r="E6" s="15"/>
      <c r="F6" s="15"/>
      <c r="G6" s="15"/>
      <c r="H6" s="15"/>
      <c r="I6" s="15"/>
      <c r="K6" s="2" t="n">
        <f aca="false">+K5+1</f>
        <v>3</v>
      </c>
      <c r="N6" s="2" t="s">
        <v>8</v>
      </c>
      <c r="P6" s="11"/>
      <c r="Q6" s="11"/>
    </row>
    <row r="7" customFormat="false" ht="18" hidden="false" customHeight="true" outlineLevel="0" collapsed="false">
      <c r="A7" s="12"/>
      <c r="B7" s="13"/>
      <c r="C7" s="13"/>
      <c r="D7" s="14"/>
      <c r="E7" s="16"/>
      <c r="F7" s="16"/>
      <c r="G7" s="16"/>
      <c r="H7" s="16"/>
      <c r="I7" s="16"/>
      <c r="K7" s="2" t="n">
        <f aca="false">+K6+1</f>
        <v>4</v>
      </c>
      <c r="P7" s="11"/>
      <c r="Q7" s="11"/>
    </row>
    <row r="8" customFormat="false" ht="34.95" hidden="false" customHeight="true" outlineLevel="0" collapsed="false">
      <c r="A8" s="17" t="s">
        <v>9</v>
      </c>
      <c r="B8" s="10"/>
      <c r="C8" s="10"/>
      <c r="D8" s="17" t="s">
        <v>10</v>
      </c>
      <c r="E8" s="17"/>
      <c r="F8" s="18" t="n">
        <v>0</v>
      </c>
      <c r="G8" s="18"/>
      <c r="H8" s="18"/>
      <c r="I8" s="19" t="s">
        <v>11</v>
      </c>
      <c r="K8" s="2" t="n">
        <f aca="false">+K7+1</f>
        <v>5</v>
      </c>
      <c r="P8" s="11"/>
      <c r="Q8" s="20" t="s">
        <v>12</v>
      </c>
      <c r="R8" s="20" t="s">
        <v>13</v>
      </c>
      <c r="S8" s="20" t="s">
        <v>14</v>
      </c>
      <c r="T8" s="20" t="s">
        <v>15</v>
      </c>
      <c r="U8" s="20" t="s">
        <v>16</v>
      </c>
      <c r="V8" s="20" t="s">
        <v>17</v>
      </c>
    </row>
    <row r="9" customFormat="false" ht="13.2" hidden="false" customHeight="false" outlineLevel="0" collapsed="false">
      <c r="A9" s="21"/>
      <c r="B9" s="22"/>
      <c r="C9" s="22"/>
      <c r="D9" s="21"/>
      <c r="E9" s="21"/>
      <c r="F9" s="23"/>
      <c r="G9" s="23"/>
      <c r="H9" s="23"/>
      <c r="I9" s="23"/>
      <c r="K9" s="2" t="n">
        <f aca="false">+K8+1</f>
        <v>6</v>
      </c>
      <c r="M9" s="20" t="s">
        <v>18</v>
      </c>
      <c r="N9" s="20" t="str">
        <f aca="false">+CHAR(CODE(M9)+1)</f>
        <v>N</v>
      </c>
      <c r="O9" s="20" t="str">
        <f aca="false">+CHAR(CODE(N9)+1)</f>
        <v>O</v>
      </c>
      <c r="P9" s="20" t="str">
        <f aca="false">+CHAR(CODE(O9)+1)</f>
        <v>P</v>
      </c>
      <c r="Q9" s="20" t="str">
        <f aca="false">+CHAR(CODE(P9)+1)</f>
        <v>Q</v>
      </c>
      <c r="R9" s="20" t="str">
        <f aca="false">+CHAR(CODE(Q9)+1)</f>
        <v>R</v>
      </c>
      <c r="S9" s="20" t="str">
        <f aca="false">+CHAR(CODE(R9)+1)</f>
        <v>S</v>
      </c>
      <c r="T9" s="20" t="str">
        <f aca="false">+CHAR(CODE(S9)+1)</f>
        <v>T</v>
      </c>
      <c r="U9" s="20" t="str">
        <f aca="false">+CHAR(CODE(T9)+1)</f>
        <v>U</v>
      </c>
      <c r="V9" s="20" t="str">
        <f aca="false">+CHAR(CODE(U9)+1)</f>
        <v>V</v>
      </c>
      <c r="W9" s="20"/>
      <c r="X9" s="20"/>
    </row>
    <row r="10" customFormat="false" ht="34.95" hidden="false" customHeight="true" outlineLevel="0" collapsed="false">
      <c r="A10" s="12" t="s">
        <v>19</v>
      </c>
      <c r="B10" s="24" t="s">
        <v>20</v>
      </c>
      <c r="C10" s="24"/>
      <c r="D10" s="24"/>
      <c r="E10" s="24" t="s">
        <v>21</v>
      </c>
      <c r="F10" s="25" t="s">
        <v>22</v>
      </c>
      <c r="G10" s="25"/>
      <c r="H10" s="25"/>
      <c r="I10" s="26" t="s">
        <v>23</v>
      </c>
      <c r="J10" s="27"/>
      <c r="K10" s="2" t="n">
        <f aca="false">+K9+1</f>
        <v>7</v>
      </c>
      <c r="M10" s="20" t="s">
        <v>24</v>
      </c>
      <c r="N10" s="20" t="s">
        <v>25</v>
      </c>
      <c r="O10" s="20" t="s">
        <v>26</v>
      </c>
      <c r="P10" s="28" t="s">
        <v>27</v>
      </c>
      <c r="Q10" s="20" t="s">
        <v>12</v>
      </c>
      <c r="R10" s="20" t="s">
        <v>13</v>
      </c>
      <c r="S10" s="20" t="s">
        <v>14</v>
      </c>
      <c r="T10" s="20" t="s">
        <v>15</v>
      </c>
      <c r="U10" s="20" t="s">
        <v>16</v>
      </c>
      <c r="V10" s="20" t="s">
        <v>17</v>
      </c>
      <c r="W10" s="20"/>
      <c r="X10" s="20"/>
    </row>
    <row r="11" customFormat="false" ht="16.2" hidden="false" customHeight="true" outlineLevel="0" collapsed="false">
      <c r="A11" s="29" t="n">
        <v>1</v>
      </c>
      <c r="B11" s="30" t="s">
        <v>28</v>
      </c>
      <c r="C11" s="31"/>
      <c r="D11" s="31"/>
      <c r="E11" s="24" t="s">
        <v>29</v>
      </c>
      <c r="F11" s="32" t="str">
        <f aca="false">+IF(O$11=N$5,"6年生⇒",IF(O$11=N6,"3年生⇒","年生⇒"))</f>
        <v>年生⇒</v>
      </c>
      <c r="G11" s="33"/>
      <c r="H11" s="34" t="s">
        <v>30</v>
      </c>
      <c r="I11" s="35" t="n">
        <f aca="false">IF(O11="上級生",SUM(G11:G14),SUM(G11:G13))</f>
        <v>0</v>
      </c>
      <c r="J11" s="36"/>
      <c r="K11" s="2" t="n">
        <f aca="false">+K10+1</f>
        <v>8</v>
      </c>
      <c r="L11" s="2" t="n">
        <v>1</v>
      </c>
      <c r="M11" s="2" t="n">
        <f aca="false">+B12</f>
        <v>0</v>
      </c>
      <c r="N11" s="2" t="n">
        <f aca="false">+C11</f>
        <v>0</v>
      </c>
      <c r="O11" s="2" t="n">
        <f aca="false">+EM511</f>
        <v>0</v>
      </c>
      <c r="P11" s="11" t="n">
        <f aca="false">SUM(Q11:V11)</f>
        <v>0</v>
      </c>
      <c r="Q11" s="11" t="n">
        <f aca="false">+IF($O11=$N$5,$G11,0)</f>
        <v>0</v>
      </c>
      <c r="R11" s="11" t="n">
        <f aca="false">+IF($O11=$N$5,$G12,0)</f>
        <v>0</v>
      </c>
      <c r="S11" s="11" t="n">
        <f aca="false">+IF($O11=$N$5,$G13,0)</f>
        <v>0</v>
      </c>
      <c r="T11" s="11" t="n">
        <f aca="false">+IF($O11=$N$5,$G14,IF($O11=$N$6,G11))</f>
        <v>0</v>
      </c>
      <c r="U11" s="11" t="n">
        <f aca="false">IF($O11=$N$6,$G12,0)</f>
        <v>0</v>
      </c>
      <c r="V11" s="11" t="n">
        <f aca="false">+IF(AND($W11=TRUE(),$X11=FALSE()),0,IF(AND($W11=FALSE(),$X11=TRUE()),$G13,0))</f>
        <v>0</v>
      </c>
    </row>
    <row r="12" customFormat="false" ht="13.8" hidden="false" customHeight="false" outlineLevel="0" collapsed="false">
      <c r="A12" s="29"/>
      <c r="B12" s="37"/>
      <c r="C12" s="37"/>
      <c r="D12" s="37"/>
      <c r="E12" s="24"/>
      <c r="F12" s="38" t="str">
        <f aca="false">+IF(O$11=N5,"5年生⇒",IF(O$11=N6,"2年生⇒","年生⇒"))</f>
        <v>年生⇒</v>
      </c>
      <c r="G12" s="39"/>
      <c r="H12" s="40" t="s">
        <v>30</v>
      </c>
      <c r="I12" s="35"/>
      <c r="J12" s="36"/>
      <c r="K12" s="2" t="n">
        <f aca="false">+K11+1</f>
        <v>9</v>
      </c>
      <c r="L12" s="2" t="n">
        <v>2</v>
      </c>
      <c r="M12" s="2" t="n">
        <f aca="false">+B16</f>
        <v>0</v>
      </c>
      <c r="N12" s="2" t="n">
        <f aca="false">+C15</f>
        <v>0</v>
      </c>
      <c r="O12" s="2" t="str">
        <f aca="false">+E15</f>
        <v>プルダウンで選択</v>
      </c>
      <c r="P12" s="11" t="n">
        <f aca="false">SUM(Q12:V12)</f>
        <v>0</v>
      </c>
      <c r="Q12" s="11" t="n">
        <f aca="false">+IF($O12=$N$5,$G15,0)</f>
        <v>0</v>
      </c>
      <c r="R12" s="11" t="n">
        <f aca="false">+IF($O12=$N$5,$G16,0)</f>
        <v>0</v>
      </c>
      <c r="S12" s="11" t="n">
        <f aca="false">+IF($O12=$N$5,$G17,0)</f>
        <v>0</v>
      </c>
      <c r="T12" s="11" t="n">
        <f aca="false">+IF($O12=$N$5,$G18,IF($O12=$N$6,G15))</f>
        <v>0</v>
      </c>
      <c r="U12" s="11" t="n">
        <f aca="false">IF($O12=$N$6,$G16,0)</f>
        <v>0</v>
      </c>
      <c r="V12" s="11" t="n">
        <f aca="false">+IF(AND($W12=TRUE(),$X12=FALSE()),0,IF(AND($W12=FALSE(),$X12=TRUE()),$G17,0))</f>
        <v>0</v>
      </c>
    </row>
    <row r="13" customFormat="false" ht="13.65" hidden="false" customHeight="true" outlineLevel="0" collapsed="false">
      <c r="A13" s="29"/>
      <c r="B13" s="37"/>
      <c r="C13" s="37"/>
      <c r="D13" s="37"/>
      <c r="E13" s="24"/>
      <c r="F13" s="38" t="str">
        <f aca="false">+IF(O$11=N5,"4年生⇒",IF(O$11=N6,"1年生⇒","年生⇒"))</f>
        <v>年生⇒</v>
      </c>
      <c r="G13" s="41"/>
      <c r="H13" s="40" t="s">
        <v>30</v>
      </c>
      <c r="I13" s="35"/>
      <c r="J13" s="36"/>
      <c r="K13" s="2" t="n">
        <f aca="false">+K12+1</f>
        <v>10</v>
      </c>
      <c r="L13" s="2" t="n">
        <v>3</v>
      </c>
      <c r="M13" s="2" t="n">
        <f aca="false">+B20</f>
        <v>0</v>
      </c>
      <c r="N13" s="2" t="n">
        <f aca="false">+C19</f>
        <v>0</v>
      </c>
      <c r="O13" s="2" t="str">
        <f aca="false">+E19</f>
        <v>プルダウンで選択</v>
      </c>
      <c r="P13" s="11" t="n">
        <f aca="false">SUM(Q13:V13)</f>
        <v>2</v>
      </c>
      <c r="Q13" s="11" t="n">
        <f aca="false">+IF($O13=$N$5,$G19,0)</f>
        <v>0</v>
      </c>
      <c r="R13" s="11" t="n">
        <f aca="false">+IF($O13=$N$5,$G20,0)</f>
        <v>0</v>
      </c>
      <c r="S13" s="11" t="n">
        <f aca="false">+IF($O13=$N$5,$G21,0)</f>
        <v>0</v>
      </c>
      <c r="T13" s="11" t="n">
        <f aca="false">+IF($O13=$N$5,$G22,IF($O13=$N$6,G19))</f>
        <v>0</v>
      </c>
      <c r="U13" s="11" t="n">
        <f aca="false">IF($O13=$N$6,$G20,0)</f>
        <v>0</v>
      </c>
      <c r="V13" s="11" t="n">
        <v>2</v>
      </c>
    </row>
    <row r="14" customFormat="false" ht="13.8" hidden="false" customHeight="false" outlineLevel="0" collapsed="false">
      <c r="A14" s="29"/>
      <c r="B14" s="37"/>
      <c r="C14" s="37"/>
      <c r="D14" s="37"/>
      <c r="E14" s="24"/>
      <c r="F14" s="42" t="str">
        <f aca="false">+IF(O$11=N5,"3年生以下⇒",IF(O$11=N6,"","年生⇒"))</f>
        <v>年生⇒</v>
      </c>
      <c r="G14" s="43"/>
      <c r="H14" s="44" t="s">
        <v>30</v>
      </c>
      <c r="I14" s="35"/>
      <c r="J14" s="36"/>
      <c r="K14" s="2" t="n">
        <f aca="false">+K13+1</f>
        <v>11</v>
      </c>
      <c r="L14" s="2" t="n">
        <v>4</v>
      </c>
      <c r="M14" s="2" t="str">
        <f aca="false">+B24</f>
        <v>チーム名</v>
      </c>
      <c r="N14" s="2" t="n">
        <f aca="false">+C23</f>
        <v>0</v>
      </c>
      <c r="O14" s="2" t="str">
        <f aca="false">+E23</f>
        <v>プルダウンで選択</v>
      </c>
      <c r="P14" s="11" t="n">
        <f aca="false">SUM(Q14:V14)</f>
        <v>0</v>
      </c>
      <c r="Q14" s="11" t="n">
        <f aca="false">+IF($O14=$N$5,$G23,0)</f>
        <v>0</v>
      </c>
      <c r="R14" s="11" t="n">
        <f aca="false">+IF($O14=$N$5,$G24,0)</f>
        <v>0</v>
      </c>
      <c r="S14" s="11" t="n">
        <f aca="false">+IF($O14=$N$5,$G25,0)</f>
        <v>0</v>
      </c>
      <c r="T14" s="11" t="n">
        <f aca="false">+IF($O14=$N$5,$G26,IF($O14=$N$6,G23))</f>
        <v>0</v>
      </c>
      <c r="U14" s="11" t="n">
        <f aca="false">IF($O14=$N$6,$G24,0)</f>
        <v>0</v>
      </c>
      <c r="V14" s="11" t="n">
        <f aca="false">+IF(AND($W14=TRUE(),$X14=FALSE()),0,IF(AND($W14=FALSE(),$X14=TRUE()),$G25,0))</f>
        <v>0</v>
      </c>
    </row>
    <row r="15" customFormat="false" ht="16.2" hidden="false" customHeight="true" outlineLevel="0" collapsed="false">
      <c r="A15" s="29" t="n">
        <v>2</v>
      </c>
      <c r="B15" s="30" t="s">
        <v>28</v>
      </c>
      <c r="C15" s="31"/>
      <c r="D15" s="31"/>
      <c r="E15" s="24" t="s">
        <v>29</v>
      </c>
      <c r="F15" s="32" t="str">
        <f aca="false">+IF(O$12=N5,"6年生⇒",IF(O$12=N6,"3年生⇒","年生⇒"))</f>
        <v>年生⇒</v>
      </c>
      <c r="G15" s="33"/>
      <c r="H15" s="34" t="s">
        <v>30</v>
      </c>
      <c r="I15" s="35" t="n">
        <f aca="false">IF(O12="上級生",SUM(G15:G18),SUM(G15:G17))</f>
        <v>0</v>
      </c>
      <c r="J15" s="36"/>
      <c r="K15" s="2" t="n">
        <f aca="false">+K14+1</f>
        <v>12</v>
      </c>
      <c r="L15" s="2" t="n">
        <v>5</v>
      </c>
      <c r="M15" s="2" t="str">
        <f aca="false">+B28</f>
        <v>チーム名</v>
      </c>
      <c r="N15" s="2" t="n">
        <f aca="false">+C27</f>
        <v>0</v>
      </c>
      <c r="O15" s="2" t="str">
        <f aca="false">+E27</f>
        <v>プルダウンで選択</v>
      </c>
      <c r="P15" s="11" t="n">
        <f aca="false">SUM(Q15:V15)</f>
        <v>0</v>
      </c>
      <c r="Q15" s="11" t="n">
        <f aca="false">+IF($O15=$N$5,$G27,0)</f>
        <v>0</v>
      </c>
      <c r="R15" s="11" t="n">
        <f aca="false">+IF($O15=$N$5,$G28,0)</f>
        <v>0</v>
      </c>
      <c r="S15" s="11" t="n">
        <f aca="false">+IF($O15=$N$5,$G29,0)</f>
        <v>0</v>
      </c>
      <c r="T15" s="11" t="n">
        <f aca="false">+IF($O15=$N$5,$G30,IF($O15=$N$6,G27))</f>
        <v>0</v>
      </c>
      <c r="U15" s="11" t="n">
        <f aca="false">IF($O15=$N$6,$G28,0)</f>
        <v>0</v>
      </c>
      <c r="V15" s="11" t="n">
        <f aca="false">+IF(AND($W15=TRUE(),$X15=FALSE()),0,IF(AND($W15=FALSE(),$X15=TRUE()),$G29,0))</f>
        <v>0</v>
      </c>
    </row>
    <row r="16" customFormat="false" ht="13.8" hidden="false" customHeight="false" outlineLevel="0" collapsed="false">
      <c r="A16" s="29"/>
      <c r="B16" s="37"/>
      <c r="C16" s="37"/>
      <c r="D16" s="37"/>
      <c r="E16" s="24"/>
      <c r="F16" s="38" t="str">
        <f aca="false">+IF(O$12=N5,"5年生⇒",IF(O$12=N6,"2年生⇒","年生⇒"))</f>
        <v>年生⇒</v>
      </c>
      <c r="G16" s="39"/>
      <c r="H16" s="40" t="s">
        <v>30</v>
      </c>
      <c r="I16" s="35"/>
      <c r="J16" s="36"/>
      <c r="K16" s="2" t="n">
        <f aca="false">+K15+1</f>
        <v>13</v>
      </c>
      <c r="L16" s="2" t="n">
        <v>6</v>
      </c>
      <c r="M16" s="2" t="str">
        <f aca="false">+B32</f>
        <v>チーム名</v>
      </c>
      <c r="N16" s="2" t="n">
        <f aca="false">+C31</f>
        <v>0</v>
      </c>
      <c r="O16" s="2" t="str">
        <f aca="false">+E31</f>
        <v>プルダウンで選択</v>
      </c>
      <c r="P16" s="11" t="n">
        <f aca="false">SUM(Q16:V16)</f>
        <v>0</v>
      </c>
      <c r="Q16" s="11" t="n">
        <f aca="false">+IF($O16=$N$5,$G31,0)</f>
        <v>0</v>
      </c>
      <c r="R16" s="11" t="n">
        <f aca="false">+IF($O16=$N$5,$G32,0)</f>
        <v>0</v>
      </c>
      <c r="S16" s="11" t="n">
        <f aca="false">+IF($O16=$N$5,$G33,0)</f>
        <v>0</v>
      </c>
      <c r="T16" s="11" t="n">
        <f aca="false">+IF($O16=$N$5,$G34,IF($O16=$N$6,G31))</f>
        <v>0</v>
      </c>
      <c r="U16" s="11" t="n">
        <f aca="false">IF($O16=$N$6,$G32,0)</f>
        <v>0</v>
      </c>
      <c r="V16" s="11" t="n">
        <f aca="false">+IF(AND($W16=TRUE(),$X16=FALSE()),0,IF(AND($W16=FALSE(),$X16=TRUE()),$G33,0))</f>
        <v>0</v>
      </c>
    </row>
    <row r="17" customFormat="false" ht="13.65" hidden="false" customHeight="true" outlineLevel="0" collapsed="false">
      <c r="A17" s="29"/>
      <c r="B17" s="37"/>
      <c r="C17" s="37"/>
      <c r="D17" s="37"/>
      <c r="E17" s="24"/>
      <c r="F17" s="38" t="str">
        <f aca="false">+IF(O$12=N5,"4年生⇒",IF(O$12=N6,"1年生⇒","年生⇒"))</f>
        <v>年生⇒</v>
      </c>
      <c r="G17" s="41"/>
      <c r="H17" s="40" t="s">
        <v>30</v>
      </c>
      <c r="I17" s="35"/>
      <c r="J17" s="36"/>
      <c r="K17" s="2" t="n">
        <f aca="false">+K16+1</f>
        <v>14</v>
      </c>
      <c r="L17" s="2" t="n">
        <v>7</v>
      </c>
      <c r="M17" s="2" t="str">
        <f aca="false">+B36</f>
        <v>チーム名</v>
      </c>
      <c r="N17" s="2" t="n">
        <f aca="false">+C35</f>
        <v>0</v>
      </c>
      <c r="O17" s="2" t="str">
        <f aca="false">+E35</f>
        <v>プルダウンで選択</v>
      </c>
      <c r="P17" s="11" t="n">
        <f aca="false">SUM(Q17:V17)</f>
        <v>0</v>
      </c>
      <c r="Q17" s="11" t="n">
        <f aca="false">+IF($O17=$N$5,$G35,0)</f>
        <v>0</v>
      </c>
      <c r="R17" s="11" t="n">
        <f aca="false">+IF($O17=$N$5,$G36,0)</f>
        <v>0</v>
      </c>
      <c r="S17" s="11" t="n">
        <f aca="false">+IF($O17=$N$5,$G37,0)</f>
        <v>0</v>
      </c>
      <c r="T17" s="11" t="n">
        <f aca="false">+IF($O17=$N$5,$G38,IF($O17=$N$6,G35))</f>
        <v>0</v>
      </c>
      <c r="U17" s="11" t="n">
        <f aca="false">IF($O17=$N$6,$G36,0)</f>
        <v>0</v>
      </c>
      <c r="V17" s="11" t="n">
        <f aca="false">+IF(AND($W17=TRUE(),$X17=FALSE()),0,IF(AND($W17=FALSE(),$X17=TRUE()),$G37,0))</f>
        <v>0</v>
      </c>
    </row>
    <row r="18" customFormat="false" ht="13.8" hidden="false" customHeight="false" outlineLevel="0" collapsed="false">
      <c r="A18" s="29"/>
      <c r="B18" s="37"/>
      <c r="C18" s="37"/>
      <c r="D18" s="37"/>
      <c r="E18" s="24"/>
      <c r="F18" s="42" t="str">
        <f aca="false">+IF(O$12=N5,"3年生以下⇒",IF(O$12=N6,"","年生⇒"))</f>
        <v>年生⇒</v>
      </c>
      <c r="G18" s="43"/>
      <c r="H18" s="44" t="s">
        <v>30</v>
      </c>
      <c r="I18" s="35"/>
      <c r="J18" s="36"/>
      <c r="K18" s="2" t="n">
        <f aca="false">+K17+1</f>
        <v>15</v>
      </c>
      <c r="L18" s="2" t="n">
        <v>8</v>
      </c>
      <c r="M18" s="2" t="str">
        <f aca="false">+B40</f>
        <v>チーム名</v>
      </c>
      <c r="N18" s="2" t="n">
        <f aca="false">+C39</f>
        <v>0</v>
      </c>
      <c r="O18" s="2" t="str">
        <f aca="false">+E39</f>
        <v>プルダウンで選択</v>
      </c>
      <c r="P18" s="11" t="n">
        <f aca="false">SUM(Q18:V18)</f>
        <v>0</v>
      </c>
      <c r="Q18" s="11" t="n">
        <f aca="false">+IF($O18=$N$5,$G39,0)</f>
        <v>0</v>
      </c>
      <c r="R18" s="11" t="n">
        <f aca="false">+IF($O18=$N$5,$G40,0)</f>
        <v>0</v>
      </c>
      <c r="S18" s="11" t="n">
        <f aca="false">+IF($O18=$N$5,$G41,0)</f>
        <v>0</v>
      </c>
      <c r="T18" s="11" t="n">
        <f aca="false">+IF($O18=$N$5,$G42,IF($O18=$N$6,G39))</f>
        <v>0</v>
      </c>
      <c r="U18" s="11" t="n">
        <f aca="false">IF($O18=$N$6,$G40,0)</f>
        <v>0</v>
      </c>
      <c r="V18" s="11" t="n">
        <f aca="false">+IF(AND($W18=TRUE(),$X18=FALSE()),0,IF(AND($W18=FALSE(),$X18=TRUE()),$G41,0))</f>
        <v>0</v>
      </c>
    </row>
    <row r="19" customFormat="false" ht="16.2" hidden="false" customHeight="true" outlineLevel="0" collapsed="false">
      <c r="A19" s="29" t="n">
        <v>3</v>
      </c>
      <c r="B19" s="30" t="s">
        <v>28</v>
      </c>
      <c r="C19" s="31"/>
      <c r="D19" s="31"/>
      <c r="E19" s="24" t="s">
        <v>29</v>
      </c>
      <c r="F19" s="32" t="str">
        <f aca="false">+IF(O$13=N5,"6年生⇒",IF(O$13=N6,"3年生⇒","年生⇒"))</f>
        <v>年生⇒</v>
      </c>
      <c r="G19" s="33"/>
      <c r="H19" s="34" t="s">
        <v>30</v>
      </c>
      <c r="I19" s="35" t="n">
        <f aca="false">IF(O13="上級生",SUM(G19:G22),SUM(G19:G21))</f>
        <v>0</v>
      </c>
      <c r="J19" s="36"/>
      <c r="K19" s="2" t="n">
        <f aca="false">+K18+1</f>
        <v>16</v>
      </c>
      <c r="P19" s="11"/>
      <c r="Q19" s="11"/>
    </row>
    <row r="20" customFormat="false" ht="13.8" hidden="false" customHeight="false" outlineLevel="0" collapsed="false">
      <c r="A20" s="29"/>
      <c r="B20" s="37"/>
      <c r="C20" s="37"/>
      <c r="D20" s="37"/>
      <c r="E20" s="24"/>
      <c r="F20" s="38" t="str">
        <f aca="false">+IF(O$13=N5,"5年生⇒",IF(O$13=N6,"2年生⇒","年生⇒"))</f>
        <v>年生⇒</v>
      </c>
      <c r="G20" s="39"/>
      <c r="H20" s="40" t="s">
        <v>30</v>
      </c>
      <c r="I20" s="35"/>
      <c r="J20" s="36"/>
      <c r="K20" s="2" t="n">
        <f aca="false">+K19+1</f>
        <v>17</v>
      </c>
      <c r="P20" s="11"/>
      <c r="Q20" s="11"/>
    </row>
    <row r="21" customFormat="false" ht="13.65" hidden="false" customHeight="true" outlineLevel="0" collapsed="false">
      <c r="A21" s="29"/>
      <c r="B21" s="37"/>
      <c r="C21" s="37"/>
      <c r="D21" s="37"/>
      <c r="E21" s="24"/>
      <c r="F21" s="38" t="str">
        <f aca="false">+IF(O$13=N5,"4年生⇒",IF(O$13=N6,"1年生⇒","年生⇒"))</f>
        <v>年生⇒</v>
      </c>
      <c r="G21" s="41"/>
      <c r="H21" s="40" t="s">
        <v>30</v>
      </c>
      <c r="I21" s="35"/>
      <c r="J21" s="36"/>
      <c r="K21" s="2" t="n">
        <f aca="false">+K20+1</f>
        <v>18</v>
      </c>
      <c r="P21" s="11"/>
      <c r="Q21" s="11"/>
    </row>
    <row r="22" customFormat="false" ht="13.8" hidden="false" customHeight="false" outlineLevel="0" collapsed="false">
      <c r="A22" s="29"/>
      <c r="B22" s="37"/>
      <c r="C22" s="37"/>
      <c r="D22" s="37"/>
      <c r="E22" s="24"/>
      <c r="F22" s="42" t="str">
        <f aca="false">+IF(O$13=N5,"3年生以下⇒",IF(O$13=N6,"","年生⇒"))</f>
        <v>年生⇒</v>
      </c>
      <c r="G22" s="43"/>
      <c r="H22" s="44" t="s">
        <v>30</v>
      </c>
      <c r="I22" s="35"/>
      <c r="J22" s="36"/>
      <c r="K22" s="2" t="n">
        <f aca="false">+K21+1</f>
        <v>19</v>
      </c>
      <c r="P22" s="11"/>
      <c r="Q22" s="45"/>
      <c r="R22" s="27"/>
      <c r="S22" s="27"/>
      <c r="T22" s="27"/>
      <c r="U22" s="27"/>
      <c r="V22" s="27"/>
    </row>
    <row r="23" customFormat="false" ht="16.2" hidden="false" customHeight="true" outlineLevel="0" collapsed="false">
      <c r="A23" s="29" t="n">
        <v>4</v>
      </c>
      <c r="B23" s="30" t="s">
        <v>28</v>
      </c>
      <c r="C23" s="31"/>
      <c r="D23" s="31"/>
      <c r="E23" s="24" t="s">
        <v>29</v>
      </c>
      <c r="F23" s="32" t="str">
        <f aca="false">+IF(O$14=N5,"6年生⇒",IF(O$14=N6,"3年生⇒","年生⇒"))</f>
        <v>年生⇒</v>
      </c>
      <c r="G23" s="33"/>
      <c r="H23" s="34" t="s">
        <v>30</v>
      </c>
      <c r="I23" s="35" t="n">
        <f aca="false">IF(O14="上級生",SUM(G23:G26),SUM(G23:G25))</f>
        <v>0</v>
      </c>
      <c r="J23" s="36"/>
      <c r="K23" s="2" t="n">
        <f aca="false">+K22+1</f>
        <v>20</v>
      </c>
      <c r="P23" s="11"/>
      <c r="Q23" s="45"/>
      <c r="R23" s="27"/>
      <c r="S23" s="27"/>
      <c r="T23" s="27"/>
      <c r="U23" s="27"/>
      <c r="V23" s="27"/>
    </row>
    <row r="24" customFormat="false" ht="13.2" hidden="false" customHeight="false" outlineLevel="0" collapsed="false">
      <c r="A24" s="29"/>
      <c r="B24" s="37" t="s">
        <v>24</v>
      </c>
      <c r="C24" s="37"/>
      <c r="D24" s="37"/>
      <c r="E24" s="24"/>
      <c r="F24" s="38" t="str">
        <f aca="false">+IF(O$14=N5,"5年生⇒",IF(O$14=N6,"2年生⇒","年生⇒"))</f>
        <v>年生⇒</v>
      </c>
      <c r="G24" s="39"/>
      <c r="H24" s="40" t="s">
        <v>30</v>
      </c>
      <c r="I24" s="35"/>
      <c r="J24" s="36"/>
      <c r="K24" s="2" t="n">
        <f aca="false">+K23+1</f>
        <v>21</v>
      </c>
      <c r="P24" s="11"/>
      <c r="Q24" s="45"/>
      <c r="R24" s="27"/>
      <c r="S24" s="27"/>
      <c r="T24" s="27"/>
      <c r="U24" s="27"/>
      <c r="V24" s="27"/>
    </row>
    <row r="25" customFormat="false" ht="13.65" hidden="false" customHeight="true" outlineLevel="0" collapsed="false">
      <c r="A25" s="29"/>
      <c r="B25" s="37"/>
      <c r="C25" s="37"/>
      <c r="D25" s="37"/>
      <c r="E25" s="24"/>
      <c r="F25" s="38" t="str">
        <f aca="false">+IF(O$14=N5,"4年生⇒",IF(O$14=N6,"1年生⇒","年生⇒"))</f>
        <v>年生⇒</v>
      </c>
      <c r="G25" s="41"/>
      <c r="H25" s="40" t="s">
        <v>30</v>
      </c>
      <c r="I25" s="35"/>
      <c r="J25" s="36"/>
      <c r="K25" s="2" t="n">
        <f aca="false">+K24+1</f>
        <v>22</v>
      </c>
      <c r="L25" s="20"/>
      <c r="M25" s="20"/>
      <c r="N25" s="20"/>
      <c r="O25" s="20"/>
      <c r="P25" s="11"/>
      <c r="Q25" s="11"/>
    </row>
    <row r="26" customFormat="false" ht="13.2" hidden="false" customHeight="false" outlineLevel="0" collapsed="false">
      <c r="A26" s="29"/>
      <c r="B26" s="37"/>
      <c r="C26" s="37"/>
      <c r="D26" s="37"/>
      <c r="E26" s="24"/>
      <c r="F26" s="42" t="str">
        <f aca="false">+IF(O$14=N5,"3年生以下⇒",IF(O$14=N6,"","年生⇒"))</f>
        <v>年生⇒</v>
      </c>
      <c r="G26" s="43"/>
      <c r="H26" s="44" t="s">
        <v>30</v>
      </c>
      <c r="I26" s="35"/>
      <c r="J26" s="36"/>
      <c r="K26" s="2" t="n">
        <f aca="false">+K25+1</f>
        <v>23</v>
      </c>
      <c r="L26" s="46"/>
      <c r="M26" s="46"/>
      <c r="N26" s="46"/>
      <c r="O26" s="46"/>
      <c r="P26" s="45"/>
      <c r="Q26" s="11"/>
      <c r="W26" s="27"/>
      <c r="X26" s="27"/>
    </row>
    <row r="27" customFormat="false" ht="16.2" hidden="false" customHeight="true" outlineLevel="0" collapsed="false">
      <c r="A27" s="29" t="n">
        <v>5</v>
      </c>
      <c r="B27" s="30" t="s">
        <v>28</v>
      </c>
      <c r="C27" s="31"/>
      <c r="D27" s="31"/>
      <c r="E27" s="24" t="s">
        <v>29</v>
      </c>
      <c r="F27" s="32" t="str">
        <f aca="false">+IF(O$15=N5,"6年生⇒",IF(O$15=N6,"3年生⇒","年生⇒"))</f>
        <v>年生⇒</v>
      </c>
      <c r="G27" s="33"/>
      <c r="H27" s="34" t="s">
        <v>30</v>
      </c>
      <c r="I27" s="35" t="n">
        <f aca="false">IF(O15="上級生",SUM(G27:G30),SUM(G27:G29))</f>
        <v>0</v>
      </c>
      <c r="J27" s="36"/>
      <c r="K27" s="2" t="n">
        <f aca="false">+K26+1</f>
        <v>24</v>
      </c>
      <c r="L27" s="46"/>
      <c r="M27" s="46"/>
      <c r="N27" s="46"/>
      <c r="O27" s="46"/>
      <c r="P27" s="45"/>
      <c r="Q27" s="11"/>
      <c r="W27" s="27"/>
      <c r="X27" s="27"/>
    </row>
    <row r="28" customFormat="false" ht="13.2" hidden="false" customHeight="false" outlineLevel="0" collapsed="false">
      <c r="A28" s="29"/>
      <c r="B28" s="47" t="s">
        <v>24</v>
      </c>
      <c r="C28" s="47"/>
      <c r="D28" s="47"/>
      <c r="E28" s="24"/>
      <c r="F28" s="38" t="str">
        <f aca="false">+IF(O$15=N5,"5年生⇒",IF(O$15=N6,"2年生⇒","年生⇒"))</f>
        <v>年生⇒</v>
      </c>
      <c r="G28" s="39"/>
      <c r="H28" s="40" t="s">
        <v>30</v>
      </c>
      <c r="I28" s="35"/>
      <c r="J28" s="36"/>
      <c r="K28" s="2" t="n">
        <f aca="false">+K27+1</f>
        <v>25</v>
      </c>
      <c r="L28" s="46"/>
      <c r="M28" s="46"/>
      <c r="N28" s="46"/>
      <c r="O28" s="46"/>
      <c r="P28" s="45"/>
      <c r="W28" s="27"/>
      <c r="X28" s="27"/>
    </row>
    <row r="29" customFormat="false" ht="13.65" hidden="false" customHeight="true" outlineLevel="0" collapsed="false">
      <c r="A29" s="29"/>
      <c r="B29" s="47"/>
      <c r="C29" s="47"/>
      <c r="D29" s="47"/>
      <c r="E29" s="24"/>
      <c r="F29" s="38" t="str">
        <f aca="false">+IF(O$15=N5,"4年生⇒",IF(O$15=N6,"1年生⇒","年生⇒"))</f>
        <v>年生⇒</v>
      </c>
      <c r="G29" s="41"/>
      <c r="H29" s="40" t="s">
        <v>30</v>
      </c>
      <c r="I29" s="35"/>
      <c r="J29" s="36"/>
      <c r="K29" s="2" t="n">
        <f aca="false">+K28+1</f>
        <v>26</v>
      </c>
      <c r="P29" s="11"/>
    </row>
    <row r="30" customFormat="false" ht="13.2" hidden="false" customHeight="false" outlineLevel="0" collapsed="false">
      <c r="A30" s="29"/>
      <c r="B30" s="47"/>
      <c r="C30" s="47"/>
      <c r="D30" s="47"/>
      <c r="E30" s="24"/>
      <c r="F30" s="42" t="str">
        <f aca="false">+IF(O$15=N5,"3年生以下⇒",IF(O$15=N6,"","年生⇒"))</f>
        <v>年生⇒</v>
      </c>
      <c r="G30" s="43"/>
      <c r="H30" s="44" t="s">
        <v>30</v>
      </c>
      <c r="I30" s="35"/>
      <c r="J30" s="36"/>
      <c r="K30" s="2" t="n">
        <f aca="false">+K29+1</f>
        <v>27</v>
      </c>
      <c r="P30" s="11"/>
    </row>
    <row r="31" customFormat="false" ht="16.2" hidden="false" customHeight="true" outlineLevel="0" collapsed="false">
      <c r="A31" s="29" t="n">
        <v>6</v>
      </c>
      <c r="B31" s="30" t="s">
        <v>28</v>
      </c>
      <c r="C31" s="31"/>
      <c r="D31" s="31"/>
      <c r="E31" s="24" t="s">
        <v>29</v>
      </c>
      <c r="F31" s="32" t="str">
        <f aca="false">+IF(O$16=N5,"6年生⇒",IF(O$16=N6,"3年生⇒","年生⇒"))</f>
        <v>年生⇒</v>
      </c>
      <c r="G31" s="33"/>
      <c r="H31" s="34" t="s">
        <v>30</v>
      </c>
      <c r="I31" s="35" t="n">
        <f aca="false">IF(O16="上級生",SUM(G31:G34),SUM(G31:G33))</f>
        <v>0</v>
      </c>
      <c r="J31" s="36"/>
      <c r="K31" s="2" t="n">
        <f aca="false">+K30+1</f>
        <v>28</v>
      </c>
      <c r="P31" s="11"/>
    </row>
    <row r="32" customFormat="false" ht="13.2" hidden="false" customHeight="false" outlineLevel="0" collapsed="false">
      <c r="A32" s="29"/>
      <c r="B32" s="47" t="s">
        <v>24</v>
      </c>
      <c r="C32" s="47"/>
      <c r="D32" s="47"/>
      <c r="E32" s="24"/>
      <c r="F32" s="38" t="str">
        <f aca="false">+IF(O$16=N5,"5年生⇒",IF(O$16=N6,"2年生⇒","年生⇒"))</f>
        <v>年生⇒</v>
      </c>
      <c r="G32" s="39"/>
      <c r="H32" s="40" t="s">
        <v>30</v>
      </c>
      <c r="I32" s="35"/>
      <c r="J32" s="36"/>
      <c r="K32" s="2" t="n">
        <f aca="false">+K31+1</f>
        <v>29</v>
      </c>
    </row>
    <row r="33" customFormat="false" ht="13.65" hidden="false" customHeight="true" outlineLevel="0" collapsed="false">
      <c r="A33" s="29"/>
      <c r="B33" s="47"/>
      <c r="C33" s="47"/>
      <c r="D33" s="47"/>
      <c r="E33" s="24"/>
      <c r="F33" s="38" t="str">
        <f aca="false">+IF(O$16=N5,"4年生⇒",IF(O$16=N6,"1年生⇒","年生⇒"))</f>
        <v>年生⇒</v>
      </c>
      <c r="G33" s="41"/>
      <c r="H33" s="40" t="s">
        <v>30</v>
      </c>
      <c r="I33" s="35"/>
      <c r="J33" s="36"/>
      <c r="K33" s="2" t="n">
        <f aca="false">+K32+1</f>
        <v>30</v>
      </c>
    </row>
    <row r="34" customFormat="false" ht="13.2" hidden="false" customHeight="false" outlineLevel="0" collapsed="false">
      <c r="A34" s="29"/>
      <c r="B34" s="47"/>
      <c r="C34" s="47"/>
      <c r="D34" s="47"/>
      <c r="E34" s="24"/>
      <c r="F34" s="42" t="str">
        <f aca="false">+IF(O$16=N5,"3年生以下⇒",IF(O$16=N6,"","年生⇒"))</f>
        <v>年生⇒</v>
      </c>
      <c r="G34" s="43"/>
      <c r="H34" s="44" t="s">
        <v>30</v>
      </c>
      <c r="I34" s="35"/>
      <c r="J34" s="36"/>
      <c r="K34" s="2" t="n">
        <f aca="false">+K33+1</f>
        <v>31</v>
      </c>
    </row>
    <row r="35" customFormat="false" ht="16.2" hidden="false" customHeight="true" outlineLevel="0" collapsed="false">
      <c r="A35" s="29" t="n">
        <v>7</v>
      </c>
      <c r="B35" s="30" t="s">
        <v>28</v>
      </c>
      <c r="C35" s="31"/>
      <c r="D35" s="31"/>
      <c r="E35" s="24" t="s">
        <v>29</v>
      </c>
      <c r="F35" s="32" t="str">
        <f aca="false">+IF(O$17=N5,"6年生⇒",IF(O$17=N6,"3年生⇒","年生⇒"))</f>
        <v>年生⇒</v>
      </c>
      <c r="G35" s="33"/>
      <c r="H35" s="34" t="s">
        <v>30</v>
      </c>
      <c r="I35" s="35" t="n">
        <f aca="false">IF(O17="上級生",SUM(G35:G38),SUM(G35:G37))</f>
        <v>0</v>
      </c>
      <c r="J35" s="36"/>
      <c r="K35" s="2" t="n">
        <f aca="false">+K34+1</f>
        <v>32</v>
      </c>
    </row>
    <row r="36" customFormat="false" ht="13.2" hidden="false" customHeight="false" outlineLevel="0" collapsed="false">
      <c r="A36" s="29"/>
      <c r="B36" s="47" t="s">
        <v>24</v>
      </c>
      <c r="C36" s="47"/>
      <c r="D36" s="47"/>
      <c r="E36" s="24"/>
      <c r="F36" s="38" t="str">
        <f aca="false">+IF(O$17=N5,"5年生⇒",IF(O$17=N6,"2年生⇒","年生⇒"))</f>
        <v>年生⇒</v>
      </c>
      <c r="G36" s="39"/>
      <c r="H36" s="40" t="s">
        <v>30</v>
      </c>
      <c r="I36" s="35"/>
      <c r="J36" s="36"/>
      <c r="K36" s="2" t="n">
        <f aca="false">+K35+1</f>
        <v>33</v>
      </c>
    </row>
    <row r="37" customFormat="false" ht="13.65" hidden="false" customHeight="true" outlineLevel="0" collapsed="false">
      <c r="A37" s="29"/>
      <c r="B37" s="47"/>
      <c r="C37" s="47"/>
      <c r="D37" s="47"/>
      <c r="E37" s="24"/>
      <c r="F37" s="38" t="str">
        <f aca="false">+IF(O$17=N5,"4年生⇒",IF(O$17=N6,"1年生⇒","年生⇒"))</f>
        <v>年生⇒</v>
      </c>
      <c r="G37" s="41"/>
      <c r="H37" s="40" t="s">
        <v>30</v>
      </c>
      <c r="I37" s="35"/>
      <c r="J37" s="36"/>
      <c r="K37" s="2" t="n">
        <f aca="false">+K36+1</f>
        <v>34</v>
      </c>
    </row>
    <row r="38" customFormat="false" ht="13.2" hidden="false" customHeight="false" outlineLevel="0" collapsed="false">
      <c r="A38" s="29"/>
      <c r="B38" s="47"/>
      <c r="C38" s="47"/>
      <c r="D38" s="47"/>
      <c r="E38" s="24"/>
      <c r="F38" s="42" t="str">
        <f aca="false">+IF(O$17=N5,"3年生以下⇒",IF(O$17=N6,"","年生⇒"))</f>
        <v>年生⇒</v>
      </c>
      <c r="G38" s="43"/>
      <c r="H38" s="44" t="s">
        <v>30</v>
      </c>
      <c r="I38" s="35"/>
      <c r="J38" s="36"/>
      <c r="K38" s="2" t="n">
        <f aca="false">+K37+1</f>
        <v>35</v>
      </c>
    </row>
    <row r="39" customFormat="false" ht="16.2" hidden="false" customHeight="true" outlineLevel="0" collapsed="false">
      <c r="A39" s="29" t="n">
        <v>8</v>
      </c>
      <c r="B39" s="30" t="s">
        <v>28</v>
      </c>
      <c r="C39" s="31"/>
      <c r="D39" s="31"/>
      <c r="E39" s="24" t="s">
        <v>29</v>
      </c>
      <c r="F39" s="32" t="str">
        <f aca="false">+IF(O$18=N5,"6年生⇒",IF(O$18=N6,"3年生⇒","年生⇒"))</f>
        <v>年生⇒</v>
      </c>
      <c r="G39" s="33"/>
      <c r="H39" s="34" t="s">
        <v>30</v>
      </c>
      <c r="I39" s="35" t="n">
        <f aca="false">IF(O18="上級生",SUM(G39:G42),SUM(G39:G41))</f>
        <v>0</v>
      </c>
      <c r="J39" s="36"/>
      <c r="K39" s="2" t="n">
        <f aca="false">+K38+1</f>
        <v>36</v>
      </c>
    </row>
    <row r="40" customFormat="false" ht="13.2" hidden="false" customHeight="false" outlineLevel="0" collapsed="false">
      <c r="A40" s="29"/>
      <c r="B40" s="47" t="s">
        <v>24</v>
      </c>
      <c r="C40" s="47"/>
      <c r="D40" s="47"/>
      <c r="E40" s="24"/>
      <c r="F40" s="38" t="str">
        <f aca="false">+IF(O$18=N5,"5年生⇒",IF(O$18=N6,"2年生⇒","年生⇒"))</f>
        <v>年生⇒</v>
      </c>
      <c r="G40" s="39"/>
      <c r="H40" s="40" t="s">
        <v>30</v>
      </c>
      <c r="I40" s="35"/>
      <c r="J40" s="36"/>
      <c r="K40" s="2" t="n">
        <f aca="false">+K39+1</f>
        <v>37</v>
      </c>
    </row>
    <row r="41" customFormat="false" ht="13.65" hidden="false" customHeight="true" outlineLevel="0" collapsed="false">
      <c r="A41" s="29"/>
      <c r="B41" s="47"/>
      <c r="C41" s="47"/>
      <c r="D41" s="47"/>
      <c r="E41" s="24"/>
      <c r="F41" s="38" t="str">
        <f aca="false">+IF(O$18=N5,"4年生⇒",IF(O$18=N6,"1年生⇒","年生⇒"))</f>
        <v>年生⇒</v>
      </c>
      <c r="G41" s="41"/>
      <c r="H41" s="40" t="s">
        <v>30</v>
      </c>
      <c r="I41" s="35"/>
      <c r="J41" s="36"/>
      <c r="K41" s="2" t="n">
        <f aca="false">+K40+1</f>
        <v>38</v>
      </c>
    </row>
    <row r="42" customFormat="false" ht="13.2" hidden="false" customHeight="false" outlineLevel="0" collapsed="false">
      <c r="A42" s="29"/>
      <c r="B42" s="47"/>
      <c r="C42" s="47"/>
      <c r="D42" s="47"/>
      <c r="E42" s="24"/>
      <c r="F42" s="42" t="str">
        <f aca="false">+IF(O$18=N5,"3年生以下⇒",IF(O$18=N6,"","年生⇒"))</f>
        <v>年生⇒</v>
      </c>
      <c r="G42" s="43"/>
      <c r="H42" s="44" t="s">
        <v>30</v>
      </c>
      <c r="I42" s="35"/>
      <c r="J42" s="36"/>
      <c r="K42" s="2" t="n">
        <f aca="false">+K41+1</f>
        <v>39</v>
      </c>
    </row>
    <row r="43" s="27" customFormat="true" ht="30.15" hidden="false" customHeight="true" outlineLevel="0" collapsed="false">
      <c r="A43" s="48" t="s">
        <v>31</v>
      </c>
      <c r="B43" s="49" t="s">
        <v>32</v>
      </c>
      <c r="C43" s="49"/>
      <c r="D43" s="49"/>
      <c r="E43" s="49"/>
      <c r="F43" s="49"/>
      <c r="G43" s="49"/>
      <c r="H43" s="49"/>
      <c r="I43" s="49"/>
      <c r="K43" s="46"/>
      <c r="L43" s="2"/>
      <c r="M43" s="2"/>
      <c r="N43" s="2"/>
      <c r="O43" s="2"/>
      <c r="P43" s="3"/>
      <c r="Q43" s="3"/>
      <c r="R43" s="1"/>
      <c r="S43" s="1"/>
      <c r="T43" s="1"/>
      <c r="U43" s="1"/>
      <c r="V43" s="1"/>
      <c r="W43" s="1"/>
      <c r="X43" s="1"/>
    </row>
    <row r="44" s="27" customFormat="true" ht="30.15" hidden="false" customHeight="true" outlineLevel="0" collapsed="false">
      <c r="A44" s="48" t="s">
        <v>33</v>
      </c>
      <c r="B44" s="50" t="s">
        <v>34</v>
      </c>
      <c r="C44" s="50"/>
      <c r="D44" s="50"/>
      <c r="E44" s="50"/>
      <c r="F44" s="50"/>
      <c r="G44" s="50"/>
      <c r="H44" s="50"/>
      <c r="I44" s="50"/>
      <c r="K44" s="46"/>
      <c r="L44" s="2"/>
      <c r="M44" s="2"/>
      <c r="N44" s="2"/>
      <c r="O44" s="2"/>
      <c r="P44" s="3"/>
      <c r="Q44" s="3"/>
      <c r="R44" s="1"/>
      <c r="S44" s="1"/>
      <c r="T44" s="1"/>
      <c r="U44" s="1"/>
      <c r="V44" s="1"/>
      <c r="W44" s="1"/>
      <c r="X44" s="1"/>
    </row>
    <row r="45" s="27" customFormat="true" ht="30.15" hidden="false" customHeight="true" outlineLevel="0" collapsed="false">
      <c r="A45" s="48" t="s">
        <v>35</v>
      </c>
      <c r="B45" s="50" t="s">
        <v>36</v>
      </c>
      <c r="C45" s="50"/>
      <c r="D45" s="50"/>
      <c r="E45" s="50"/>
      <c r="F45" s="50"/>
      <c r="G45" s="50"/>
      <c r="H45" s="50"/>
      <c r="I45" s="50"/>
      <c r="K45" s="46"/>
      <c r="L45" s="2"/>
      <c r="M45" s="2"/>
      <c r="N45" s="2"/>
      <c r="O45" s="2"/>
      <c r="P45" s="3"/>
      <c r="Q45" s="3"/>
      <c r="R45" s="1"/>
      <c r="S45" s="1"/>
      <c r="T45" s="1"/>
      <c r="U45" s="1"/>
      <c r="V45" s="1"/>
      <c r="W45" s="1"/>
      <c r="X45" s="1"/>
    </row>
    <row r="46" s="27" customFormat="true" ht="19.95" hidden="false" customHeight="true" outlineLevel="0" collapsed="false">
      <c r="A46" s="51"/>
      <c r="B46" s="52"/>
      <c r="C46" s="53"/>
      <c r="D46" s="54"/>
      <c r="E46" s="52"/>
      <c r="F46" s="52"/>
      <c r="G46" s="52"/>
      <c r="H46" s="52"/>
      <c r="I46" s="52"/>
      <c r="K46" s="46"/>
      <c r="L46" s="46"/>
      <c r="M46" s="46"/>
      <c r="N46" s="46"/>
      <c r="O46" s="46"/>
      <c r="P46" s="45"/>
      <c r="Q46" s="45"/>
    </row>
    <row r="47" customFormat="false" ht="24.45" hidden="false" customHeight="false" outlineLevel="0" collapsed="false">
      <c r="A47" s="55" t="s">
        <v>37</v>
      </c>
      <c r="B47" s="55"/>
      <c r="C47" s="55"/>
      <c r="D47" s="55"/>
      <c r="E47" s="55"/>
      <c r="F47" s="55"/>
      <c r="G47" s="55"/>
      <c r="H47" s="55"/>
      <c r="I47" s="55"/>
    </row>
  </sheetData>
  <mergeCells count="56">
    <mergeCell ref="A4:I4"/>
    <mergeCell ref="B5:I5"/>
    <mergeCell ref="A6:A7"/>
    <mergeCell ref="B6:C7"/>
    <mergeCell ref="D6:D7"/>
    <mergeCell ref="E6:I6"/>
    <mergeCell ref="E7:I7"/>
    <mergeCell ref="B8:C8"/>
    <mergeCell ref="D8:E8"/>
    <mergeCell ref="F8:H8"/>
    <mergeCell ref="B10:D10"/>
    <mergeCell ref="F10:H10"/>
    <mergeCell ref="A11:A14"/>
    <mergeCell ref="C11:D11"/>
    <mergeCell ref="E11:E14"/>
    <mergeCell ref="I11:I14"/>
    <mergeCell ref="B12:D14"/>
    <mergeCell ref="A15:A18"/>
    <mergeCell ref="C15:D15"/>
    <mergeCell ref="E15:E18"/>
    <mergeCell ref="I15:I18"/>
    <mergeCell ref="B16:D18"/>
    <mergeCell ref="A19:A22"/>
    <mergeCell ref="C19:D19"/>
    <mergeCell ref="E19:E22"/>
    <mergeCell ref="I19:I22"/>
    <mergeCell ref="B20:D22"/>
    <mergeCell ref="A23:A26"/>
    <mergeCell ref="C23:D23"/>
    <mergeCell ref="E23:E26"/>
    <mergeCell ref="I23:I26"/>
    <mergeCell ref="B24:D26"/>
    <mergeCell ref="A27:A30"/>
    <mergeCell ref="C27:D27"/>
    <mergeCell ref="E27:E30"/>
    <mergeCell ref="I27:I30"/>
    <mergeCell ref="B28:D30"/>
    <mergeCell ref="A31:A34"/>
    <mergeCell ref="C31:D31"/>
    <mergeCell ref="E31:E34"/>
    <mergeCell ref="I31:I34"/>
    <mergeCell ref="B32:D34"/>
    <mergeCell ref="A35:A38"/>
    <mergeCell ref="C35:D35"/>
    <mergeCell ref="E35:E38"/>
    <mergeCell ref="I35:I38"/>
    <mergeCell ref="B36:D38"/>
    <mergeCell ref="A39:A42"/>
    <mergeCell ref="C39:D39"/>
    <mergeCell ref="E39:E42"/>
    <mergeCell ref="I39:I42"/>
    <mergeCell ref="B40:D42"/>
    <mergeCell ref="B43:I43"/>
    <mergeCell ref="B44:I44"/>
    <mergeCell ref="B45:H45"/>
    <mergeCell ref="A47:H47"/>
  </mergeCells>
  <dataValidations count="1">
    <dataValidation allowBlank="true" errorStyle="stop" operator="between" showDropDown="false" showErrorMessage="true" showInputMessage="true" sqref="E11:E42" type="list">
      <formula1>"プルダウンで選択,４年生以上の部,３年生以下の部"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2017-08-09T01:01:21Z</dcterms:created>
  <dc:creator>Windows ユーザー</dc:creator>
  <dc:description/>
  <dc:language>ja-JP</dc:language>
  <cp:lastModifiedBy/>
  <cp:lastPrinted>2022-08-13T13:14:25Z</cp:lastPrinted>
  <dcterms:modified xsi:type="dcterms:W3CDTF">2023-07-23T06:23:49Z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